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riyou23\Downloads\"/>
    </mc:Choice>
  </mc:AlternateContent>
  <xr:revisionPtr revIDLastSave="0" documentId="13_ncr:1_{31DC5512-1BA2-4115-91A9-AE9259D19D0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入力情報" sheetId="2" r:id="rId1"/>
    <sheet name="外来棟宿泊申込" sheetId="1" r:id="rId2"/>
  </sheets>
  <definedNames>
    <definedName name="_xlnm._FilterDatabase" localSheetId="1" hidden="1">外来棟宿泊申込!$S$3:$S$4</definedName>
    <definedName name="_xlnm.Print_Area" localSheetId="1">外来棟宿泊申込!$A$1:$R$57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N4" i="1" l="1"/>
  <c r="A32" i="1" l="1"/>
  <c r="A31" i="1"/>
  <c r="A30" i="1"/>
  <c r="A29" i="1"/>
  <c r="G2" i="1"/>
  <c r="M8" i="1"/>
  <c r="C8" i="1"/>
  <c r="C9" i="1" s="1"/>
  <c r="N7" i="1"/>
  <c r="I6" i="1"/>
  <c r="C6" i="1"/>
  <c r="I4" i="1"/>
  <c r="C4" i="1"/>
  <c r="M20" i="1"/>
  <c r="H8" i="1" l="1"/>
  <c r="C13" i="1"/>
  <c r="D9" i="1"/>
  <c r="O8" i="1"/>
  <c r="E9" i="1" l="1"/>
  <c r="G9" i="1" s="1"/>
  <c r="I9" i="1" s="1"/>
  <c r="K9" i="1" s="1"/>
  <c r="C18" i="1" s="1"/>
  <c r="E18" i="1" s="1"/>
  <c r="G18" i="1" s="1"/>
  <c r="I18" i="1" s="1"/>
  <c r="K18" i="1" s="1"/>
  <c r="F9" i="1" l="1"/>
  <c r="E13" i="1"/>
  <c r="G13" i="1"/>
  <c r="H9" i="1" l="1"/>
  <c r="K13" i="1" l="1"/>
  <c r="I13" i="1"/>
  <c r="J9" i="1"/>
  <c r="L9" i="1" l="1"/>
  <c r="L18" i="1" l="1"/>
  <c r="K22" i="1"/>
  <c r="I22" i="1"/>
  <c r="J18" i="1"/>
  <c r="G22" i="1"/>
  <c r="H18" i="1"/>
  <c r="F18" i="1"/>
  <c r="E22" i="1"/>
  <c r="C22" i="1"/>
  <c r="D18" i="1"/>
  <c r="M22" i="1" l="1"/>
  <c r="M24" i="1" s="1"/>
</calcChain>
</file>

<file path=xl/sharedStrings.xml><?xml version="1.0" encoding="utf-8"?>
<sst xmlns="http://schemas.openxmlformats.org/spreadsheetml/2006/main" count="123" uniqueCount="84">
  <si>
    <t>合計数</t>
    <rPh sb="0" eb="2">
      <t>ゴウケイ</t>
    </rPh>
    <rPh sb="2" eb="3">
      <t>スウ</t>
    </rPh>
    <phoneticPr fontId="2"/>
  </si>
  <si>
    <t>Room No.</t>
    <phoneticPr fontId="2"/>
  </si>
  <si>
    <t>（号室）</t>
    <rPh sb="1" eb="3">
      <t>ゴウシツ</t>
    </rPh>
    <phoneticPr fontId="2"/>
  </si>
  <si>
    <t xml:space="preserve"> </t>
    <phoneticPr fontId="2"/>
  </si>
  <si>
    <t>単価</t>
    <rPh sb="0" eb="2">
      <t>タンカ</t>
    </rPh>
    <phoneticPr fontId="2"/>
  </si>
  <si>
    <t>変更後</t>
    <rPh sb="0" eb="2">
      <t>ヘンコウ</t>
    </rPh>
    <rPh sb="2" eb="3">
      <t>ゴ</t>
    </rPh>
    <phoneticPr fontId="2"/>
  </si>
  <si>
    <t>合計数</t>
    <rPh sb="0" eb="3">
      <t>ゴウケイスウ</t>
    </rPh>
    <phoneticPr fontId="2"/>
  </si>
  <si>
    <t>夕　食</t>
    <rPh sb="0" eb="3">
      <t>ユウショク</t>
    </rPh>
    <phoneticPr fontId="2"/>
  </si>
  <si>
    <t>宿　泊</t>
    <rPh sb="0" eb="3">
      <t>シュクハク</t>
    </rPh>
    <phoneticPr fontId="2"/>
  </si>
  <si>
    <t>申込</t>
    <rPh sb="0" eb="2">
      <t>モウシコミ</t>
    </rPh>
    <phoneticPr fontId="2"/>
  </si>
  <si>
    <t>申 込</t>
    <rPh sb="0" eb="1">
      <t>サル</t>
    </rPh>
    <rPh sb="2" eb="3">
      <t>コミ</t>
    </rPh>
    <phoneticPr fontId="2"/>
  </si>
  <si>
    <t xml:space="preserve"> 変 更</t>
    <rPh sb="1" eb="2">
      <t>ヘン</t>
    </rPh>
    <rPh sb="3" eb="4">
      <t>サラ</t>
    </rPh>
    <phoneticPr fontId="2"/>
  </si>
  <si>
    <t>外来</t>
    <rPh sb="0" eb="2">
      <t>ガイライ</t>
    </rPh>
    <phoneticPr fontId="2"/>
  </si>
  <si>
    <t>利用期間</t>
    <rPh sb="0" eb="2">
      <t>リヨウ</t>
    </rPh>
    <rPh sb="2" eb="4">
      <t>キカン</t>
    </rPh>
    <phoneticPr fontId="2"/>
  </si>
  <si>
    <t>利用者氏名</t>
    <rPh sb="0" eb="3">
      <t>リヨウシャ</t>
    </rPh>
    <rPh sb="3" eb="5">
      <t>シメイ</t>
    </rPh>
    <phoneticPr fontId="2"/>
  </si>
  <si>
    <t>申込日</t>
    <rPh sb="0" eb="2">
      <t>モウシコミ</t>
    </rPh>
    <rPh sb="2" eb="3">
      <t>ヒ</t>
    </rPh>
    <phoneticPr fontId="2"/>
  </si>
  <si>
    <t>所属</t>
    <rPh sb="0" eb="2">
      <t>ショゾク</t>
    </rPh>
    <phoneticPr fontId="2"/>
  </si>
  <si>
    <t>Tel</t>
    <phoneticPr fontId="2"/>
  </si>
  <si>
    <t>申込責任者名（機構職員等）</t>
    <rPh sb="0" eb="2">
      <t>モウシコミ</t>
    </rPh>
    <rPh sb="2" eb="5">
      <t>セキニンシャ</t>
    </rPh>
    <rPh sb="5" eb="6">
      <t>メイ</t>
    </rPh>
    <rPh sb="7" eb="9">
      <t>キコウ</t>
    </rPh>
    <rPh sb="9" eb="11">
      <t>ショクイン</t>
    </rPh>
    <rPh sb="11" eb="12">
      <t>トウ</t>
    </rPh>
    <phoneticPr fontId="2"/>
  </si>
  <si>
    <t>Tel</t>
    <phoneticPr fontId="2"/>
  </si>
  <si>
    <t>受付</t>
    <rPh sb="0" eb="2">
      <t>ウケツケ</t>
    </rPh>
    <phoneticPr fontId="2"/>
  </si>
  <si>
    <r>
      <t>　　　　　　　　　宿　泊　申　込　書　（　外来棟　）　</t>
    </r>
    <r>
      <rPr>
        <b/>
        <sz val="11"/>
        <rFont val="ＭＳ Ｐゴシック"/>
        <family val="3"/>
        <charset val="128"/>
      </rPr>
      <t>　　</t>
    </r>
    <rPh sb="9" eb="12">
      <t>シュクハク</t>
    </rPh>
    <rPh sb="13" eb="14">
      <t>モウ</t>
    </rPh>
    <rPh sb="15" eb="16">
      <t>コ</t>
    </rPh>
    <rPh sb="17" eb="18">
      <t>ショ</t>
    </rPh>
    <rPh sb="21" eb="22">
      <t>ソト</t>
    </rPh>
    <rPh sb="22" eb="23">
      <t>ライ</t>
    </rPh>
    <rPh sb="23" eb="24">
      <t>トウ</t>
    </rPh>
    <phoneticPr fontId="2"/>
  </si>
  <si>
    <t>◎キャンセル・変更等の受付期限について</t>
    <rPh sb="7" eb="9">
      <t>ヘンコウ</t>
    </rPh>
    <rPh sb="9" eb="10">
      <t>ナド</t>
    </rPh>
    <rPh sb="11" eb="13">
      <t>ウケツケ</t>
    </rPh>
    <rPh sb="13" eb="15">
      <t>キゲン</t>
    </rPh>
    <phoneticPr fontId="2"/>
  </si>
  <si>
    <t>申 込
内 容</t>
    <rPh sb="0" eb="1">
      <t>サル</t>
    </rPh>
    <rPh sb="2" eb="3">
      <t>コミ</t>
    </rPh>
    <rPh sb="4" eb="5">
      <t>ナイ</t>
    </rPh>
    <rPh sb="6" eb="7">
      <t>カタチ</t>
    </rPh>
    <phoneticPr fontId="2"/>
  </si>
  <si>
    <t>食</t>
    <rPh sb="0" eb="1">
      <t>ショク</t>
    </rPh>
    <phoneticPr fontId="2"/>
  </si>
  <si>
    <t>泊</t>
    <rPh sb="0" eb="1">
      <t>ハク</t>
    </rPh>
    <phoneticPr fontId="2"/>
  </si>
  <si>
    <t>※記入方法</t>
    <rPh sb="1" eb="3">
      <t>キニュウ</t>
    </rPh>
    <rPh sb="3" eb="5">
      <t>ホウホウ</t>
    </rPh>
    <phoneticPr fontId="2"/>
  </si>
  <si>
    <t>◎盗難についての責任は負い兼ねますので、部屋には貴重品を置いたままにしないで下さい。</t>
    <rPh sb="1" eb="3">
      <t>トウナン</t>
    </rPh>
    <rPh sb="8" eb="10">
      <t>セキニン</t>
    </rPh>
    <rPh sb="11" eb="12">
      <t>オ</t>
    </rPh>
    <rPh sb="13" eb="14">
      <t>カ</t>
    </rPh>
    <rPh sb="20" eb="22">
      <t>ヘヤ</t>
    </rPh>
    <rPh sb="24" eb="27">
      <t>キチョウヒン</t>
    </rPh>
    <rPh sb="28" eb="29">
      <t>オ</t>
    </rPh>
    <rPh sb="38" eb="39">
      <t>クダ</t>
    </rPh>
    <phoneticPr fontId="2"/>
  </si>
  <si>
    <t>○</t>
    <phoneticPr fontId="2"/>
  </si>
  <si>
    <t>×</t>
    <phoneticPr fontId="2"/>
  </si>
  <si>
    <t>№　　　　　－　　－</t>
    <phoneticPr fontId="2"/>
  </si>
  <si>
    <t>～</t>
    <phoneticPr fontId="2"/>
  </si>
  <si>
    <t>日</t>
    <rPh sb="0" eb="1">
      <t>ニチ</t>
    </rPh>
    <phoneticPr fontId="2"/>
  </si>
  <si>
    <t>所属</t>
  </si>
  <si>
    <t>所属</t>
    <phoneticPr fontId="2"/>
  </si>
  <si>
    <t>利用者氏名</t>
  </si>
  <si>
    <t>外来者</t>
    <rPh sb="0" eb="3">
      <t>ガイライシャ</t>
    </rPh>
    <phoneticPr fontId="2"/>
  </si>
  <si>
    <t xml:space="preserve">※当日の連絡手段
</t>
    <rPh sb="1" eb="3">
      <t>トウジツ</t>
    </rPh>
    <rPh sb="4" eb="6">
      <t>レンラク</t>
    </rPh>
    <rPh sb="6" eb="8">
      <t>シュダン</t>
    </rPh>
    <phoneticPr fontId="2"/>
  </si>
  <si>
    <t>当日の連絡手段</t>
    <phoneticPr fontId="2"/>
  </si>
  <si>
    <t>宿泊日数（最大9日）</t>
    <rPh sb="0" eb="2">
      <t>シュクハク</t>
    </rPh>
    <rPh sb="2" eb="4">
      <t>ニッスウ</t>
    </rPh>
    <rPh sb="5" eb="7">
      <t>サイダイ</t>
    </rPh>
    <rPh sb="8" eb="9">
      <t>ニチ</t>
    </rPh>
    <phoneticPr fontId="2"/>
  </si>
  <si>
    <t>電話番号</t>
    <rPh sb="0" eb="2">
      <t>デンワ</t>
    </rPh>
    <rPh sb="2" eb="4">
      <t>バンゴウ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</si>
  <si>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</si>
  <si>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</si>
  <si>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全取消</t>
    <rPh sb="0" eb="1">
      <t>ゼン</t>
    </rPh>
    <rPh sb="1" eb="2">
      <t>ト</t>
    </rPh>
    <rPh sb="2" eb="3">
      <t>ケ</t>
    </rPh>
    <phoneticPr fontId="2"/>
  </si>
  <si>
    <t>利用開始日(2016/4/1の形式で入力して下さい)</t>
    <rPh sb="0" eb="2">
      <t>リヨウ</t>
    </rPh>
    <rPh sb="2" eb="5">
      <t>カイシビ</t>
    </rPh>
    <rPh sb="15" eb="17">
      <t>ケイシキ</t>
    </rPh>
    <rPh sb="18" eb="20">
      <t>ニュウリョク</t>
    </rPh>
    <rPh sb="22" eb="23">
      <t>クダ</t>
    </rPh>
    <phoneticPr fontId="2"/>
  </si>
  <si>
    <t>新規／変更／全取消（選択して下さい）</t>
    <rPh sb="10" eb="12">
      <t>センタク</t>
    </rPh>
    <rPh sb="14" eb="15">
      <t>クダ</t>
    </rPh>
    <phoneticPr fontId="2"/>
  </si>
  <si>
    <t>　・　利用者１人につき１枚としてください。</t>
    <rPh sb="3" eb="6">
      <t>リヨウシャ</t>
    </rPh>
    <rPh sb="7" eb="8">
      <t>ニン</t>
    </rPh>
    <rPh sb="12" eb="13">
      <t>マイ</t>
    </rPh>
    <phoneticPr fontId="2"/>
  </si>
  <si>
    <t>円／食</t>
    <rPh sb="0" eb="1">
      <t>エン</t>
    </rPh>
    <rPh sb="2" eb="3">
      <t>ショク</t>
    </rPh>
    <phoneticPr fontId="2"/>
  </si>
  <si>
    <t>　・　申込みを全取消しする場合は、入力情報Sheetで「全取消」を選び、申込Sheetの変更欄を全て×にして下さい。</t>
    <rPh sb="3" eb="5">
      <t>モウシコミ</t>
    </rPh>
    <rPh sb="7" eb="8">
      <t>スベ</t>
    </rPh>
    <rPh sb="8" eb="10">
      <t>トリケ</t>
    </rPh>
    <rPh sb="13" eb="15">
      <t>バアイ</t>
    </rPh>
    <rPh sb="17" eb="19">
      <t>ニュウリョク</t>
    </rPh>
    <rPh sb="19" eb="21">
      <t>ジョウホウ</t>
    </rPh>
    <rPh sb="28" eb="29">
      <t>ゼン</t>
    </rPh>
    <rPh sb="29" eb="31">
      <t>トリケシ</t>
    </rPh>
    <rPh sb="33" eb="34">
      <t>エラ</t>
    </rPh>
    <rPh sb="36" eb="38">
      <t>モウシコ</t>
    </rPh>
    <rPh sb="44" eb="46">
      <t>ヘンコウ</t>
    </rPh>
    <rPh sb="46" eb="47">
      <t>ラン</t>
    </rPh>
    <rPh sb="48" eb="49">
      <t>スベ</t>
    </rPh>
    <rPh sb="54" eb="55">
      <t>クダ</t>
    </rPh>
    <phoneticPr fontId="2"/>
  </si>
  <si>
    <t>　・　申込みを変更する場合は、入力情報Sheetで「変更」を選び、申込Sheetの変更欄に○×を選んで下さい。</t>
    <rPh sb="3" eb="5">
      <t>モウシコミ</t>
    </rPh>
    <rPh sb="7" eb="9">
      <t>ヘンコウ</t>
    </rPh>
    <rPh sb="11" eb="13">
      <t>バアイ</t>
    </rPh>
    <rPh sb="26" eb="28">
      <t>ヘンコウ</t>
    </rPh>
    <rPh sb="30" eb="31">
      <t>エラ</t>
    </rPh>
    <rPh sb="33" eb="35">
      <t>モウシコミ</t>
    </rPh>
    <rPh sb="41" eb="43">
      <t>ヘンコウ</t>
    </rPh>
    <rPh sb="43" eb="44">
      <t>ラン</t>
    </rPh>
    <rPh sb="48" eb="49">
      <t>エラ</t>
    </rPh>
    <rPh sb="51" eb="52">
      <t>クダ</t>
    </rPh>
    <phoneticPr fontId="2"/>
  </si>
  <si>
    <t>＜記入方法＞</t>
    <rPh sb="1" eb="3">
      <t>キニュウ</t>
    </rPh>
    <rPh sb="3" eb="5">
      <t>ホウホウ</t>
    </rPh>
    <phoneticPr fontId="2"/>
  </si>
  <si>
    <t>円／泊</t>
    <phoneticPr fontId="2"/>
  </si>
  <si>
    <t>&lt;交流会館フロント&gt;</t>
    <phoneticPr fontId="2"/>
  </si>
  <si>
    <t>◎チェックインは１６：３０～２１：００、　チェックアウトは８：００～９：３０です。</t>
    <phoneticPr fontId="2"/>
  </si>
  <si>
    <t>　　　 　夕食　… １7：３０～ ２1：００ （20時を過ぎる場合はフロントに御連絡ください。）</t>
    <rPh sb="5" eb="7">
      <t>ユウショク</t>
    </rPh>
    <rPh sb="26" eb="27">
      <t>ジ</t>
    </rPh>
    <rPh sb="28" eb="29">
      <t>ス</t>
    </rPh>
    <rPh sb="31" eb="33">
      <t>バアイ</t>
    </rPh>
    <rPh sb="39" eb="42">
      <t>ゴレンラク</t>
    </rPh>
    <phoneticPr fontId="2"/>
  </si>
  <si>
    <r>
      <t>　　　 　宿泊　</t>
    </r>
    <r>
      <rPr>
        <sz val="11"/>
        <rFont val="ＭＳ Ｐゴシック"/>
        <family val="3"/>
        <charset val="128"/>
      </rPr>
      <t>…　当日の１１：００まで</t>
    </r>
    <rPh sb="5" eb="7">
      <t>シュクハク</t>
    </rPh>
    <rPh sb="10" eb="12">
      <t>トウジツ</t>
    </rPh>
    <phoneticPr fontId="2"/>
  </si>
  <si>
    <r>
      <t>　　　 　夕食　</t>
    </r>
    <r>
      <rPr>
        <sz val="11"/>
        <rFont val="ＭＳ Ｐゴシック"/>
        <family val="3"/>
        <charset val="128"/>
      </rPr>
      <t>…  当日の１１：００まで</t>
    </r>
    <rPh sb="5" eb="7">
      <t>ユウショク</t>
    </rPh>
    <rPh sb="11" eb="13">
      <t>トウジツ</t>
    </rPh>
    <phoneticPr fontId="2"/>
  </si>
  <si>
    <t>　　　　　　　　※期限を過ぎたものはお受けできませんので御了承ください。</t>
    <rPh sb="28" eb="29">
      <t>ゴ</t>
    </rPh>
    <phoneticPr fontId="2"/>
  </si>
  <si>
    <r>
      <rPr>
        <sz val="11"/>
        <rFont val="ＭＳ Ｐゴシック"/>
        <family val="3"/>
        <charset val="128"/>
      </rPr>
      <t>　　　　　　　　※</t>
    </r>
    <r>
      <rPr>
        <u/>
        <sz val="11"/>
        <rFont val="ＭＳ Ｐゴシック"/>
        <family val="3"/>
        <charset val="128"/>
      </rPr>
      <t>２１：００以降にチェックインとなる場合は、 事前にフロントへ御連絡ください。</t>
    </r>
    <rPh sb="14" eb="16">
      <t>イコウ</t>
    </rPh>
    <rPh sb="26" eb="28">
      <t>バアイ</t>
    </rPh>
    <rPh sb="31" eb="33">
      <t>ジゼン</t>
    </rPh>
    <rPh sb="39" eb="40">
      <t>ゴ</t>
    </rPh>
    <rPh sb="40" eb="42">
      <t>レンラク</t>
    </rPh>
    <phoneticPr fontId="2"/>
  </si>
  <si>
    <t>◎受付について　　 …　宿泊予定日の10日前から当日午前11時までとする。</t>
    <rPh sb="1" eb="3">
      <t>ウケツケ</t>
    </rPh>
    <rPh sb="12" eb="14">
      <t>シュクハク</t>
    </rPh>
    <rPh sb="14" eb="16">
      <t>ヨテイ</t>
    </rPh>
    <rPh sb="16" eb="17">
      <t>ヒ</t>
    </rPh>
    <rPh sb="20" eb="21">
      <t>ヒ</t>
    </rPh>
    <rPh sb="21" eb="22">
      <t>マエ</t>
    </rPh>
    <rPh sb="24" eb="26">
      <t>トウジツ</t>
    </rPh>
    <rPh sb="26" eb="28">
      <t>ゴゼン</t>
    </rPh>
    <rPh sb="30" eb="31">
      <t>ジ</t>
    </rPh>
    <phoneticPr fontId="2"/>
  </si>
  <si>
    <t>受付課：</t>
    <rPh sb="0" eb="2">
      <t>ウケツケ</t>
    </rPh>
    <rPh sb="2" eb="3">
      <t>カ</t>
    </rPh>
    <phoneticPr fontId="2"/>
  </si>
  <si>
    <t>庶務課</t>
    <rPh sb="0" eb="3">
      <t>ショムカ</t>
    </rPh>
    <phoneticPr fontId="2"/>
  </si>
  <si>
    <t>利用管理課</t>
    <rPh sb="0" eb="5">
      <t>リヨウカンリカ</t>
    </rPh>
    <phoneticPr fontId="2"/>
  </si>
  <si>
    <t>　・　申込みの場合は、入力情報Sheetに必要事項を入力した後、申込Sheetで夕食の○×を選択して下さい。</t>
    <rPh sb="3" eb="5">
      <t>モウシコミ</t>
    </rPh>
    <rPh sb="7" eb="9">
      <t>バアイ</t>
    </rPh>
    <rPh sb="30" eb="31">
      <t>アト</t>
    </rPh>
    <rPh sb="40" eb="42">
      <t>ユウショク</t>
    </rPh>
    <rPh sb="46" eb="48">
      <t>センタク</t>
    </rPh>
    <rPh sb="50" eb="51">
      <t>クダ</t>
    </rPh>
    <phoneticPr fontId="2"/>
  </si>
  <si>
    <t>　　　　　　　　※土曜日、日曜日、祝祭日及び年末年始他の夕食はありません。</t>
    <rPh sb="9" eb="12">
      <t>ドヨウビ</t>
    </rPh>
    <rPh sb="13" eb="16">
      <t>ニチヨウビ</t>
    </rPh>
    <rPh sb="17" eb="18">
      <t>シュク</t>
    </rPh>
    <rPh sb="18" eb="20">
      <t>サイジツ</t>
    </rPh>
    <rPh sb="20" eb="21">
      <t>オヨ</t>
    </rPh>
    <rPh sb="22" eb="24">
      <t>ネンマツ</t>
    </rPh>
    <rPh sb="24" eb="26">
      <t>ネンシ</t>
    </rPh>
    <rPh sb="26" eb="27">
      <t>タ</t>
    </rPh>
    <rPh sb="28" eb="30">
      <t>ユウショク</t>
    </rPh>
    <phoneticPr fontId="2"/>
  </si>
  <si>
    <t>Tel.　027-346-9010</t>
    <phoneticPr fontId="2"/>
  </si>
  <si>
    <t>　　2023.4.1</t>
    <phoneticPr fontId="2"/>
  </si>
  <si>
    <r>
      <t>◎休業日について　…　年末年始（12/29～1/3）</t>
    </r>
    <r>
      <rPr>
        <b/>
        <sz val="11"/>
        <color rgb="FFFF0000"/>
        <rFont val="ＭＳ Ｐゴシック"/>
        <family val="3"/>
        <charset val="128"/>
      </rPr>
      <t>※</t>
    </r>
    <rPh sb="1" eb="3">
      <t>キュウギョウ</t>
    </rPh>
    <rPh sb="3" eb="4">
      <t>ヒ</t>
    </rPh>
    <rPh sb="11" eb="13">
      <t>ネンマツ</t>
    </rPh>
    <rPh sb="13" eb="15">
      <t>ネンシ</t>
    </rPh>
    <phoneticPr fontId="2"/>
  </si>
  <si>
    <t>○</t>
    <phoneticPr fontId="2"/>
  </si>
  <si>
    <t>-------------------------------------------------------------------------------------------------------------</t>
    <phoneticPr fontId="2"/>
  </si>
  <si>
    <r>
      <t>　</t>
    </r>
    <r>
      <rPr>
        <b/>
        <sz val="11"/>
        <color rgb="FFFF000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土曜日のチェックイン・チェックアウトは承っておりませんので、ご了承ください。</t>
    </r>
    <phoneticPr fontId="2"/>
  </si>
  <si>
    <r>
      <t>　</t>
    </r>
    <r>
      <rPr>
        <b/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土曜日をまたぐ連泊は可能です。</t>
    </r>
    <rPh sb="2" eb="5">
      <t>ドヨウビ</t>
    </rPh>
    <rPh sb="9" eb="11">
      <t>レンパク</t>
    </rPh>
    <rPh sb="12" eb="14">
      <t>カノウ</t>
    </rPh>
    <phoneticPr fontId="2"/>
  </si>
  <si>
    <r>
      <t>　</t>
    </r>
    <r>
      <rPr>
        <b/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連休の際は連休の最終日以外も休日とする。（例：月曜日が祝日の際は、その前日の日曜日は休日とする。）</t>
    </r>
    <rPh sb="2" eb="4">
      <t>レンキュウ</t>
    </rPh>
    <rPh sb="5" eb="6">
      <t>サイ</t>
    </rPh>
    <rPh sb="7" eb="9">
      <t>レンキュウ</t>
    </rPh>
    <rPh sb="10" eb="13">
      <t>サイシュウビ</t>
    </rPh>
    <rPh sb="13" eb="15">
      <t>イガイ</t>
    </rPh>
    <rPh sb="16" eb="18">
      <t>キュウジツ</t>
    </rPh>
    <rPh sb="23" eb="24">
      <t>レイ</t>
    </rPh>
    <rPh sb="25" eb="28">
      <t>ゲツヨウビ</t>
    </rPh>
    <rPh sb="29" eb="31">
      <t>シュクジツ</t>
    </rPh>
    <rPh sb="32" eb="33">
      <t>サイ</t>
    </rPh>
    <rPh sb="37" eb="39">
      <t>ゼンジツ</t>
    </rPh>
    <rPh sb="40" eb="43">
      <t>ニチヨウビ</t>
    </rPh>
    <rPh sb="44" eb="46">
      <t>キュウジツ</t>
    </rPh>
    <phoneticPr fontId="2"/>
  </si>
  <si>
    <r>
      <t>　</t>
    </r>
    <r>
      <rPr>
        <b/>
        <sz val="11"/>
        <color indexed="10"/>
        <rFont val="ＭＳ Ｐゴシック"/>
        <family val="3"/>
        <charset val="128"/>
      </rPr>
      <t>※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月曜日が祝日の際はその前日の日曜日は休日とする。</t>
    </r>
    <rPh sb="3" eb="6">
      <t>ゲツヨウビ</t>
    </rPh>
    <rPh sb="7" eb="9">
      <t>シュクジツ</t>
    </rPh>
    <rPh sb="10" eb="11">
      <t>サイ</t>
    </rPh>
    <rPh sb="14" eb="16">
      <t>ゼンジツ</t>
    </rPh>
    <rPh sb="17" eb="20">
      <t>ニチヨウビ</t>
    </rPh>
    <rPh sb="21" eb="23">
      <t>キュウジツ</t>
    </rPh>
    <phoneticPr fontId="2"/>
  </si>
  <si>
    <r>
      <t>◎食事について</t>
    </r>
    <r>
      <rPr>
        <b/>
        <sz val="11"/>
        <color rgb="FFFF0000"/>
        <rFont val="ＭＳ Ｐゴシック"/>
        <family val="3"/>
        <charset val="128"/>
      </rPr>
      <t>※</t>
    </r>
    <rPh sb="1" eb="3">
      <t>ショクジ</t>
    </rPh>
    <phoneticPr fontId="2"/>
  </si>
  <si>
    <r>
      <t>　　　　　　　　</t>
    </r>
    <r>
      <rPr>
        <b/>
        <sz val="11"/>
        <color rgb="FFFF000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朝食のご用意は年中ございません。</t>
    </r>
    <rPh sb="9" eb="11">
      <t>チョウショク</t>
    </rPh>
    <rPh sb="13" eb="15">
      <t>ヨウイ</t>
    </rPh>
    <rPh sb="16" eb="18">
      <t>ネンジュウ</t>
    </rPh>
    <phoneticPr fontId="2"/>
  </si>
  <si>
    <t>※ 日曜・祝祭日等に宿泊を希望する方は、休日前に予約申込みをすること。</t>
    <rPh sb="8" eb="9">
      <t>トウ</t>
    </rPh>
    <phoneticPr fontId="2"/>
  </si>
  <si>
    <t>高崎　研太郎</t>
    <rPh sb="0" eb="2">
      <t>タカサキ</t>
    </rPh>
    <rPh sb="3" eb="4">
      <t>ケン</t>
    </rPh>
    <rPh sb="4" eb="6">
      <t>タロウ</t>
    </rPh>
    <phoneticPr fontId="2"/>
  </si>
  <si>
    <t>フルネームでお名前をご入力ください。</t>
    <rPh sb="7" eb="9">
      <t>ナマエ</t>
    </rPh>
    <rPh sb="11" eb="13">
      <t>ニュウリョク</t>
    </rPh>
    <phoneticPr fontId="2"/>
  </si>
  <si>
    <t>宿泊当日に連絡が取れる電話番号をご入力ください。</t>
    <rPh sb="0" eb="4">
      <t>シュクハクトウジツ</t>
    </rPh>
    <rPh sb="5" eb="7">
      <t>レンラク</t>
    </rPh>
    <rPh sb="8" eb="9">
      <t>ト</t>
    </rPh>
    <rPh sb="11" eb="13">
      <t>デンワ</t>
    </rPh>
    <rPh sb="13" eb="15">
      <t>バンゴウ</t>
    </rPh>
    <rPh sb="17" eb="19">
      <t>ニュウリョク</t>
    </rPh>
    <phoneticPr fontId="2"/>
  </si>
  <si>
    <t>利用者（宿泊者）のご所属をご入力ください。</t>
    <rPh sb="0" eb="3">
      <t>リヨウシャ</t>
    </rPh>
    <rPh sb="4" eb="7">
      <t>シュクハクシャ</t>
    </rPh>
    <rPh sb="10" eb="12">
      <t>ショゾク</t>
    </rPh>
    <rPh sb="14" eb="16">
      <t>ニュウリョク</t>
    </rPh>
    <phoneticPr fontId="2"/>
  </si>
  <si>
    <t>第1研究企画室</t>
    <rPh sb="0" eb="1">
      <t>ダイ</t>
    </rPh>
    <rPh sb="2" eb="7">
      <t>ケンキュウキカクシツ</t>
    </rPh>
    <phoneticPr fontId="2"/>
  </si>
  <si>
    <t>027-335-</t>
    <phoneticPr fontId="2"/>
  </si>
  <si>
    <t>量子科学技術研究開発機構　高崎量子技術基盤研究所</t>
    <rPh sb="0" eb="2">
      <t>リョウシ</t>
    </rPh>
    <rPh sb="2" eb="4">
      <t>カガク</t>
    </rPh>
    <rPh sb="4" eb="6">
      <t>ギジュツ</t>
    </rPh>
    <rPh sb="6" eb="8">
      <t>ケンキュウ</t>
    </rPh>
    <rPh sb="8" eb="10">
      <t>カイハツ</t>
    </rPh>
    <rPh sb="10" eb="12">
      <t>キコウ</t>
    </rPh>
    <rPh sb="13" eb="15">
      <t>タカサキ</t>
    </rPh>
    <rPh sb="15" eb="17">
      <t>リョウシ</t>
    </rPh>
    <rPh sb="17" eb="21">
      <t>ギジュツキバン</t>
    </rPh>
    <rPh sb="21" eb="24">
      <t>ケンキュウジョ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</si>
</sst>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 "/>
    <numFmt numFmtId="177" formatCode="\(aaa\)"/>
    <numFmt numFmtId="178" formatCode="m/d;@"/>
    <numFmt numFmtId="179" formatCode="[$-411]ggge&quot;年&quot;m&quot;月&quot;d&quot;日&quot;;@"/>
    <numFmt numFmtId="180" formatCode="[$-800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0" tint="-4.9989318521683403E-2"/>
        <bgColor rgb="FFB2B2B2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quotePrefix="1" applyFont="1"/>
    <xf numFmtId="0" fontId="3" fillId="0" borderId="0" xfId="0" applyFont="1"/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6" xfId="0" applyFont="1" applyFill="1" applyBorder="1"/>
    <xf numFmtId="178" fontId="11" fillId="0" borderId="2" xfId="0" applyNumberFormat="1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5" fontId="0" fillId="0" borderId="0" xfId="0" applyNumberFormat="1"/>
    <xf numFmtId="0" fontId="9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22" fillId="5" borderId="6" xfId="0" applyFont="1" applyFill="1" applyBorder="1" applyAlignment="1">
      <alignment horizontal="left"/>
    </xf>
    <xf numFmtId="14" fontId="5" fillId="5" borderId="6" xfId="0" applyNumberFormat="1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23" fillId="5" borderId="6" xfId="0" applyFont="1" applyFill="1" applyBorder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0" fillId="0" borderId="0" xfId="0" applyAlignment="1">
      <alignment horizontal="left"/>
    </xf>
    <xf numFmtId="31" fontId="11" fillId="0" borderId="11" xfId="0" applyNumberFormat="1" applyFont="1" applyBorder="1" applyAlignment="1">
      <alignment vertical="center"/>
    </xf>
    <xf numFmtId="31" fontId="0" fillId="0" borderId="12" xfId="0" applyNumberFormat="1" applyBorder="1" applyAlignment="1">
      <alignment vertical="center"/>
    </xf>
    <xf numFmtId="31" fontId="11" fillId="0" borderId="12" xfId="0" applyNumberFormat="1" applyFont="1" applyBorder="1" applyAlignment="1">
      <alignment horizontal="left" vertical="center"/>
    </xf>
    <xf numFmtId="31" fontId="0" fillId="0" borderId="12" xfId="0" applyNumberFormat="1" applyBorder="1" applyAlignment="1">
      <alignment horizontal="left" vertical="center"/>
    </xf>
    <xf numFmtId="0" fontId="15" fillId="0" borderId="37" xfId="0" applyFont="1" applyBorder="1" applyAlignment="1">
      <alignment horizontal="left" vertical="top" wrapText="1"/>
    </xf>
    <xf numFmtId="0" fontId="0" fillId="0" borderId="37" xfId="0" applyBorder="1"/>
    <xf numFmtId="0" fontId="0" fillId="0" borderId="38" xfId="0" applyBorder="1"/>
    <xf numFmtId="0" fontId="0" fillId="0" borderId="41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shrinkToFit="1"/>
    </xf>
    <xf numFmtId="0" fontId="0" fillId="0" borderId="0" xfId="0"/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0" fontId="7" fillId="0" borderId="0" xfId="0" applyFont="1"/>
    <xf numFmtId="0" fontId="9" fillId="2" borderId="6" xfId="0" applyFont="1" applyFill="1" applyBorder="1" applyAlignment="1">
      <alignment horizontal="center" vertical="center" shrinkToFit="1"/>
    </xf>
    <xf numFmtId="0" fontId="0" fillId="0" borderId="6" xfId="0" applyBorder="1"/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shrinkToFit="1"/>
    </xf>
    <xf numFmtId="0" fontId="0" fillId="0" borderId="18" xfId="0" applyBorder="1"/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9" xfId="0" applyBorder="1"/>
    <xf numFmtId="0" fontId="1" fillId="2" borderId="11" xfId="0" applyFont="1" applyFill="1" applyBorder="1" applyAlignment="1">
      <alignment horizontal="center" vertical="center" shrinkToFit="1"/>
    </xf>
    <xf numFmtId="0" fontId="0" fillId="0" borderId="12" xfId="0" applyBorder="1"/>
    <xf numFmtId="0" fontId="7" fillId="0" borderId="0" xfId="0" quotePrefix="1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23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20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0" fontId="7" fillId="0" borderId="1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Border="1"/>
    <xf numFmtId="6" fontId="16" fillId="0" borderId="10" xfId="1" applyNumberFormat="1" applyFont="1" applyBorder="1" applyAlignment="1">
      <alignment vertical="center"/>
    </xf>
    <xf numFmtId="6" fontId="16" fillId="0" borderId="5" xfId="1" applyNumberFormat="1" applyFont="1" applyBorder="1" applyAlignment="1">
      <alignment vertical="center"/>
    </xf>
    <xf numFmtId="6" fontId="16" fillId="0" borderId="11" xfId="1" applyNumberFormat="1" applyFont="1" applyBorder="1" applyAlignment="1">
      <alignment vertical="center"/>
    </xf>
    <xf numFmtId="6" fontId="16" fillId="0" borderId="20" xfId="1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0" fillId="0" borderId="5" xfId="0" applyBorder="1"/>
    <xf numFmtId="0" fontId="9" fillId="2" borderId="11" xfId="0" applyFont="1" applyFill="1" applyBorder="1" applyAlignment="1">
      <alignment horizontal="center" vertical="center" shrinkToFit="1"/>
    </xf>
    <xf numFmtId="0" fontId="0" fillId="0" borderId="20" xfId="0" applyBorder="1"/>
    <xf numFmtId="0" fontId="1" fillId="2" borderId="28" xfId="0" applyFont="1" applyFill="1" applyBorder="1" applyAlignment="1">
      <alignment horizontal="center" vertical="center" shrinkToFit="1"/>
    </xf>
    <xf numFmtId="0" fontId="0" fillId="0" borderId="28" xfId="0" applyBorder="1"/>
    <xf numFmtId="0" fontId="9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center" vertical="center" shrinkToFit="1"/>
    </xf>
    <xf numFmtId="0" fontId="0" fillId="0" borderId="25" xfId="0" applyBorder="1"/>
    <xf numFmtId="0" fontId="7" fillId="2" borderId="26" xfId="0" applyFont="1" applyFill="1" applyBorder="1" applyAlignment="1">
      <alignment horizontal="center" vertical="center" shrinkToFit="1"/>
    </xf>
    <xf numFmtId="0" fontId="0" fillId="0" borderId="3" xfId="0" applyBorder="1"/>
    <xf numFmtId="0" fontId="7" fillId="2" borderId="29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2" borderId="1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31" xfId="0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0" fillId="2" borderId="1" xfId="0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6" fontId="0" fillId="0" borderId="1" xfId="1" applyNumberFormat="1" applyFont="1" applyBorder="1" applyAlignment="1">
      <alignment horizontal="center" vertical="center"/>
    </xf>
    <xf numFmtId="6" fontId="0" fillId="0" borderId="5" xfId="1" applyNumberFormat="1" applyFont="1" applyBorder="1" applyAlignment="1">
      <alignment horizontal="center" vertical="center"/>
    </xf>
    <xf numFmtId="6" fontId="0" fillId="0" borderId="12" xfId="1" applyNumberFormat="1" applyFont="1" applyBorder="1" applyAlignment="1">
      <alignment horizontal="center" vertical="center"/>
    </xf>
    <xf numFmtId="6" fontId="0" fillId="0" borderId="20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numFmt numFmtId="181" formatCode="&quot;令和元年&quot;m&quot;月&quot;d&quot;日&quot;"/>
    </dxf>
    <dxf>
      <numFmt numFmtId="182" formatCode="&quot;令和2年&quot;m&quot;月&quot;d&quot;日&quot;"/>
    </dxf>
    <dxf>
      <numFmt numFmtId="183" formatCode="&quot;令和3年&quot;m&quot;月&quot;d&quot;日&quot;"/>
    </dxf>
  </dxfs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450850</xdr:colOff>
      <xdr:row>13</xdr:row>
      <xdr:rowOff>215900</xdr:rowOff>
    </xdr:from>
    <xdr:to>
      <xdr:col>6</xdr:col>
      <xdr:colOff>571500</xdr:colOff>
      <xdr:row>16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D6D759F-0C47-4CF1-A29A-DDCE697A0134}"/>
            </a:ext>
          </a:extLst>
        </xdr:cNvPr>
        <xdr:cNvSpPr/>
      </xdr:nvSpPr>
      <xdr:spPr>
        <a:xfrm>
          <a:off x="7937500" y="3543300"/>
          <a:ext cx="1949450" cy="546100"/>
        </a:xfrm>
        <a:prstGeom prst="roundRect">
          <a:avLst>
            <a:gd name="adj" fmla="val 620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黄色のセルについて、</a:t>
          </a:r>
          <a:endParaRPr kumimoji="1" lang="en-US" altLang="ja-JP" sz="1100"/>
        </a:p>
        <a:p>
          <a:pPr algn="l"/>
          <a:r>
            <a:rPr kumimoji="1" lang="ja-JP" altLang="en-US" sz="1100"/>
            <a:t>ご入力をお願いいたします。</a:t>
          </a:r>
        </a:p>
      </xdr:txBody>
    </xdr:sp>
    <xdr:clientData/>
  </xdr:twoCellAnchor>
  <xdr:twoCellAnchor>
    <xdr:from>
      <xdr:col>2</xdr:col>
      <xdr:colOff>368300</xdr:colOff>
      <xdr:row>11</xdr:row>
      <xdr:rowOff>215900</xdr:rowOff>
    </xdr:from>
    <xdr:to>
      <xdr:col>3</xdr:col>
      <xdr:colOff>285750</xdr:colOff>
      <xdr:row>18</xdr:row>
      <xdr:rowOff>31750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FAFDA00-9B06-4ABE-8517-243CB07D37F6}"/>
            </a:ext>
          </a:extLst>
        </xdr:cNvPr>
        <xdr:cNvSpPr/>
      </xdr:nvSpPr>
      <xdr:spPr>
        <a:xfrm>
          <a:off x="7245350" y="3060700"/>
          <a:ext cx="527050" cy="1504950"/>
        </a:xfrm>
        <a:prstGeom prst="rightBrace">
          <a:avLst>
            <a:gd name="adj1" fmla="val 46887"/>
            <a:gd name="adj2" fmla="val 4704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8"/>
  <sheetViews>
    <sheetView tabSelected="1" topLeftCell="A13" workbookViewId="0">
      <selection activeCell="B18" sqref="B18"/>
    </sheetView>
  </sheetViews>
  <sheetFormatPr defaultRowHeight="13" x14ac:dyDescent="0.2"/>
  <cols>
    <col min="1" max="1" width="55" customWidth="1"/>
    <col min="2" max="2" width="43.453125" style="26" customWidth="1"/>
  </cols>
  <sheetData>
    <row r="1" spans="1:2" ht="24" customHeight="1" x14ac:dyDescent="0.3">
      <c r="A1" s="30" t="s">
        <v>26</v>
      </c>
      <c r="B1"/>
    </row>
    <row r="2" spans="1:2" ht="19.5" customHeight="1" x14ac:dyDescent="0.2">
      <c r="A2" t="s">
        <v>46</v>
      </c>
      <c r="B2"/>
    </row>
    <row r="3" spans="1:2" ht="19.5" customHeight="1" x14ac:dyDescent="0.2">
      <c r="A3" t="s">
        <v>63</v>
      </c>
      <c r="B3"/>
    </row>
    <row r="4" spans="1:2" ht="19.5" customHeight="1" x14ac:dyDescent="0.2">
      <c r="A4" t="s">
        <v>48</v>
      </c>
      <c r="B4"/>
    </row>
    <row r="5" spans="1:2" ht="19.5" customHeight="1" x14ac:dyDescent="0.2">
      <c r="A5" t="s">
        <v>49</v>
      </c>
      <c r="B5"/>
    </row>
    <row r="6" spans="1:2" ht="27" customHeight="1" x14ac:dyDescent="0.2"/>
    <row r="7" spans="1:2" ht="19" x14ac:dyDescent="0.3">
      <c r="A7" s="32" t="s">
        <v>45</v>
      </c>
      <c r="B7" s="29" t="s">
        <v>41</v>
      </c>
    </row>
    <row r="8" spans="1:2" ht="19" x14ac:dyDescent="0.3">
      <c r="A8" s="30"/>
      <c r="B8" s="31"/>
    </row>
    <row r="9" spans="1:2" ht="19" x14ac:dyDescent="0.3">
      <c r="A9" s="32" t="s">
        <v>18</v>
      </c>
      <c r="B9" s="29" t="s">
        <v>77</v>
      </c>
    </row>
    <row r="10" spans="1:2" ht="19" x14ac:dyDescent="0.3">
      <c r="A10" s="32" t="s">
        <v>34</v>
      </c>
      <c r="B10" s="29" t="s">
        <v>81</v>
      </c>
    </row>
    <row r="11" spans="1:2" ht="19" x14ac:dyDescent="0.3">
      <c r="A11" s="32" t="s">
        <v>40</v>
      </c>
      <c r="B11" s="29" t="s">
        <v>82</v>
      </c>
    </row>
    <row r="12" spans="1:2" ht="19" x14ac:dyDescent="0.3">
      <c r="A12" s="30"/>
      <c r="B12" s="31"/>
    </row>
    <row r="13" spans="1:2" ht="19" x14ac:dyDescent="0.3">
      <c r="A13" s="32" t="s">
        <v>35</v>
      </c>
      <c r="B13" s="40" t="s">
        <v>78</v>
      </c>
    </row>
    <row r="14" spans="1:2" ht="19" x14ac:dyDescent="0.3">
      <c r="A14" s="32" t="s">
        <v>33</v>
      </c>
      <c r="B14" s="40" t="s">
        <v>80</v>
      </c>
    </row>
    <row r="15" spans="1:2" ht="19" x14ac:dyDescent="0.3">
      <c r="A15" s="32" t="s">
        <v>38</v>
      </c>
      <c r="B15" s="43" t="s">
        <v>79</v>
      </c>
    </row>
    <row r="16" spans="1:2" ht="19" x14ac:dyDescent="0.3">
      <c r="A16" s="30"/>
      <c r="B16" s="31"/>
    </row>
    <row r="17" spans="1:2" ht="19" x14ac:dyDescent="0.3">
      <c r="A17" s="32" t="s">
        <v>44</v>
      </c>
      <c r="B17" s="41">
        <v>45385</v>
      </c>
    </row>
    <row r="18" spans="1:2" ht="19" x14ac:dyDescent="0.3">
      <c r="A18" s="32" t="s">
        <v>39</v>
      </c>
      <c r="B18" s="42">
        <v>1</v>
      </c>
    </row>
  </sheetData>
  <phoneticPr fontId="2"/>
  <pageMargins left="0.7" right="0.7" top="0.75" bottom="0.75" header="0.3" footer="0.3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外来棟宿泊申込!$S$53:$S$55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88"/>
  <sheetViews>
    <sheetView view="pageBreakPreview" zoomScaleNormal="100" zoomScaleSheetLayoutView="100" workbookViewId="0">
      <selection activeCell="A57" sqref="A57:O57"/>
    </sheetView>
  </sheetViews>
  <sheetFormatPr defaultRowHeight="13" x14ac:dyDescent="0.2"/>
  <cols>
    <col min="1" max="12" width="5.6328125" customWidth="1"/>
    <col min="13" max="16" width="4.90625" customWidth="1"/>
    <col min="17" max="17" width="5.7265625" customWidth="1"/>
  </cols>
  <sheetData>
    <row r="1" spans="1:26" ht="30" customHeight="1" x14ac:dyDescent="0.2">
      <c r="A1" s="112" t="s">
        <v>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31" t="s">
        <v>20</v>
      </c>
      <c r="M1" s="113" t="s">
        <v>30</v>
      </c>
      <c r="N1" s="114"/>
      <c r="O1" s="114"/>
      <c r="P1" s="115"/>
    </row>
    <row r="2" spans="1:26" ht="19.5" customHeight="1" x14ac:dyDescent="0.2">
      <c r="A2" s="141" t="s">
        <v>15</v>
      </c>
      <c r="B2" s="141"/>
      <c r="C2" s="123">
        <f ca="1">NOW()</f>
        <v>45390.779439583333</v>
      </c>
      <c r="D2" s="124"/>
      <c r="E2" s="124"/>
      <c r="F2" s="125"/>
      <c r="G2" s="129" t="str">
        <f>入力情報!B7</f>
        <v>新規</v>
      </c>
      <c r="H2" s="129"/>
      <c r="I2" s="129"/>
      <c r="J2" s="129"/>
      <c r="K2" s="129"/>
      <c r="L2" s="132"/>
      <c r="M2" s="133" t="s">
        <v>60</v>
      </c>
      <c r="N2" s="134"/>
      <c r="O2" s="137" t="s">
        <v>62</v>
      </c>
      <c r="P2" s="138"/>
    </row>
    <row r="3" spans="1:26" ht="19.5" customHeight="1" x14ac:dyDescent="0.2">
      <c r="A3" s="142"/>
      <c r="B3" s="142"/>
      <c r="C3" s="126"/>
      <c r="D3" s="127"/>
      <c r="E3" s="127"/>
      <c r="F3" s="128"/>
      <c r="G3" s="130"/>
      <c r="H3" s="130"/>
      <c r="I3" s="130"/>
      <c r="J3" s="130"/>
      <c r="K3" s="130"/>
      <c r="L3" s="132"/>
      <c r="M3" s="135"/>
      <c r="N3" s="136"/>
      <c r="O3" s="139"/>
      <c r="P3" s="140"/>
      <c r="S3" t="s">
        <v>61</v>
      </c>
    </row>
    <row r="4" spans="1:26" ht="16.5" customHeight="1" x14ac:dyDescent="0.2">
      <c r="A4" s="119" t="s">
        <v>18</v>
      </c>
      <c r="B4" s="119"/>
      <c r="C4" s="143" t="str">
        <f>入力情報!B9</f>
        <v>高崎　研太郎</v>
      </c>
      <c r="D4" s="143"/>
      <c r="E4" s="143"/>
      <c r="F4" s="143"/>
      <c r="G4" s="147" t="s">
        <v>16</v>
      </c>
      <c r="H4" s="147"/>
      <c r="I4" s="145" t="str">
        <f>入力情報!B10</f>
        <v>第1研究企画室</v>
      </c>
      <c r="J4" s="145"/>
      <c r="K4" s="145"/>
      <c r="L4" s="145"/>
      <c r="M4" s="121" t="s">
        <v>19</v>
      </c>
      <c r="N4" s="116" t="str">
        <f>入力情報!B11</f>
        <v>027-335-</v>
      </c>
      <c r="O4" s="116"/>
      <c r="P4" s="73"/>
      <c r="R4" s="37"/>
      <c r="S4" t="s">
        <v>62</v>
      </c>
    </row>
    <row r="5" spans="1:26" ht="16.5" customHeight="1" thickBot="1" x14ac:dyDescent="0.25">
      <c r="A5" s="120"/>
      <c r="B5" s="120"/>
      <c r="C5" s="144"/>
      <c r="D5" s="144"/>
      <c r="E5" s="144"/>
      <c r="F5" s="144"/>
      <c r="G5" s="148"/>
      <c r="H5" s="148"/>
      <c r="I5" s="146"/>
      <c r="J5" s="146"/>
      <c r="K5" s="146"/>
      <c r="L5" s="146"/>
      <c r="M5" s="122"/>
      <c r="N5" s="117"/>
      <c r="O5" s="117"/>
      <c r="P5" s="118"/>
    </row>
    <row r="6" spans="1:26" ht="15" customHeight="1" x14ac:dyDescent="0.2">
      <c r="A6" s="104" t="s">
        <v>14</v>
      </c>
      <c r="B6" s="105"/>
      <c r="C6" s="108" t="str">
        <f>入力情報!B13</f>
        <v>フルネームでお名前をご入力ください。</v>
      </c>
      <c r="D6" s="108"/>
      <c r="E6" s="108"/>
      <c r="F6" s="108"/>
      <c r="G6" s="149" t="s">
        <v>16</v>
      </c>
      <c r="H6" s="150"/>
      <c r="I6" s="110" t="str">
        <f>入力情報!B14</f>
        <v>利用者（宿泊者）のご所属をご入力ください。</v>
      </c>
      <c r="J6" s="110"/>
      <c r="K6" s="110"/>
      <c r="L6" s="110"/>
      <c r="M6" s="100" t="s">
        <v>17</v>
      </c>
      <c r="N6" s="50" t="s">
        <v>37</v>
      </c>
      <c r="O6" s="51"/>
      <c r="P6" s="52"/>
    </row>
    <row r="7" spans="1:26" ht="16.5" customHeight="1" thickBot="1" x14ac:dyDescent="0.25">
      <c r="A7" s="106"/>
      <c r="B7" s="107"/>
      <c r="C7" s="109"/>
      <c r="D7" s="109"/>
      <c r="E7" s="109"/>
      <c r="F7" s="109"/>
      <c r="G7" s="151"/>
      <c r="H7" s="152"/>
      <c r="I7" s="111"/>
      <c r="J7" s="111"/>
      <c r="K7" s="111"/>
      <c r="L7" s="111"/>
      <c r="M7" s="101"/>
      <c r="N7" s="53" t="str">
        <f>入力情報!B15</f>
        <v>宿泊当日に連絡が取れる電話番号をご入力ください。</v>
      </c>
      <c r="O7" s="54"/>
      <c r="P7" s="55"/>
    </row>
    <row r="8" spans="1:26" ht="25" customHeight="1" x14ac:dyDescent="0.2">
      <c r="A8" s="102" t="s">
        <v>13</v>
      </c>
      <c r="B8" s="103"/>
      <c r="C8" s="46">
        <f>入力情報!B17</f>
        <v>45385</v>
      </c>
      <c r="D8" s="47"/>
      <c r="E8" s="47"/>
      <c r="F8" s="47"/>
      <c r="G8" s="35" t="s">
        <v>31</v>
      </c>
      <c r="H8" s="48">
        <f>C8+M8</f>
        <v>45386</v>
      </c>
      <c r="I8" s="49"/>
      <c r="J8" s="49"/>
      <c r="K8" s="49"/>
      <c r="L8" s="35"/>
      <c r="M8" s="35">
        <f>入力情報!B18</f>
        <v>1</v>
      </c>
      <c r="N8" s="35" t="s">
        <v>25</v>
      </c>
      <c r="O8" s="35">
        <f>M8+1</f>
        <v>2</v>
      </c>
      <c r="P8" s="36" t="s">
        <v>32</v>
      </c>
    </row>
    <row r="9" spans="1:26" ht="25" customHeight="1" x14ac:dyDescent="0.2">
      <c r="A9" s="153" t="s">
        <v>23</v>
      </c>
      <c r="B9" s="154"/>
      <c r="C9" s="33">
        <f>C8</f>
        <v>45385</v>
      </c>
      <c r="D9" s="34">
        <f>C9</f>
        <v>45385</v>
      </c>
      <c r="E9" s="33" t="str">
        <f>IF($O$8&gt;2,C9+1,"")</f>
        <v/>
      </c>
      <c r="F9" s="34" t="str">
        <f>E9</f>
        <v/>
      </c>
      <c r="G9" s="33" t="str">
        <f>IF($O$8&gt;3,E9+1,"")</f>
        <v/>
      </c>
      <c r="H9" s="34" t="str">
        <f>G9</f>
        <v/>
      </c>
      <c r="I9" s="33" t="str">
        <f>IF($O$8&gt;4,G9+1,"")</f>
        <v/>
      </c>
      <c r="J9" s="34" t="str">
        <f>I9</f>
        <v/>
      </c>
      <c r="K9" s="33" t="str">
        <f>IF($O$8&gt;5,I9+1,"")</f>
        <v/>
      </c>
      <c r="L9" s="34" t="str">
        <f>K9</f>
        <v/>
      </c>
      <c r="M9" s="160" t="s">
        <v>4</v>
      </c>
      <c r="N9" s="160"/>
      <c r="O9" s="73"/>
      <c r="P9" s="73"/>
    </row>
    <row r="10" spans="1:26" ht="25" customHeight="1" x14ac:dyDescent="0.2">
      <c r="A10" s="154"/>
      <c r="B10" s="154"/>
      <c r="C10" s="27" t="s">
        <v>10</v>
      </c>
      <c r="D10" s="28" t="s">
        <v>11</v>
      </c>
      <c r="E10" s="27" t="s">
        <v>10</v>
      </c>
      <c r="F10" s="28" t="s">
        <v>11</v>
      </c>
      <c r="G10" s="27" t="s">
        <v>10</v>
      </c>
      <c r="H10" s="28" t="s">
        <v>11</v>
      </c>
      <c r="I10" s="27" t="s">
        <v>10</v>
      </c>
      <c r="J10" s="28" t="s">
        <v>11</v>
      </c>
      <c r="K10" s="27" t="s">
        <v>10</v>
      </c>
      <c r="L10" s="28" t="s">
        <v>11</v>
      </c>
      <c r="M10" s="160"/>
      <c r="N10" s="160"/>
      <c r="O10" s="73"/>
      <c r="P10" s="73"/>
    </row>
    <row r="11" spans="1:26" ht="15" customHeight="1" x14ac:dyDescent="0.2">
      <c r="A11" s="72" t="s">
        <v>7</v>
      </c>
      <c r="B11" s="155"/>
      <c r="C11" s="61" t="s">
        <v>68</v>
      </c>
      <c r="D11" s="66"/>
      <c r="E11" s="61"/>
      <c r="F11" s="66"/>
      <c r="G11" s="61"/>
      <c r="H11" s="66"/>
      <c r="I11" s="61"/>
      <c r="J11" s="66"/>
      <c r="K11" s="61"/>
      <c r="L11" s="66"/>
      <c r="M11" s="182">
        <v>420</v>
      </c>
      <c r="N11" s="183"/>
      <c r="O11" s="186" t="s">
        <v>47</v>
      </c>
      <c r="P11" s="187"/>
    </row>
    <row r="12" spans="1:26" ht="15" customHeight="1" thickBot="1" x14ac:dyDescent="0.25">
      <c r="A12" s="72"/>
      <c r="B12" s="155"/>
      <c r="C12" s="62"/>
      <c r="D12" s="67"/>
      <c r="E12" s="62"/>
      <c r="F12" s="67"/>
      <c r="G12" s="62"/>
      <c r="H12" s="67"/>
      <c r="I12" s="62"/>
      <c r="J12" s="67"/>
      <c r="K12" s="62"/>
      <c r="L12" s="67"/>
      <c r="M12" s="184"/>
      <c r="N12" s="185"/>
      <c r="O12" s="188"/>
      <c r="P12" s="189"/>
    </row>
    <row r="13" spans="1:26" ht="15" customHeight="1" x14ac:dyDescent="0.2">
      <c r="A13" s="72" t="s">
        <v>8</v>
      </c>
      <c r="B13" s="73"/>
      <c r="C13" s="68" t="str">
        <f>IF(C9="","",IF($M$8&gt;=1,$S$44,$S$45))</f>
        <v>○</v>
      </c>
      <c r="D13" s="74"/>
      <c r="E13" s="68" t="str">
        <f>IF(E9="","",IF($M$8&gt;=2,$S$44,$S$45))</f>
        <v/>
      </c>
      <c r="F13" s="74"/>
      <c r="G13" s="68" t="str">
        <f>IF(G9="","",IF($M$8&gt;=3,$S$44,$S$45))</f>
        <v/>
      </c>
      <c r="H13" s="74"/>
      <c r="I13" s="68" t="str">
        <f>IF(I9="","",IF($M$8&gt;=4,$S$44,$S$45))</f>
        <v/>
      </c>
      <c r="J13" s="74"/>
      <c r="K13" s="68" t="str">
        <f>IF(K9="","",IF($M$8&gt;=5,$S$44,$S$45))</f>
        <v/>
      </c>
      <c r="L13" s="74"/>
      <c r="M13" s="191">
        <v>1330</v>
      </c>
      <c r="N13" s="192"/>
      <c r="O13" s="194" t="s">
        <v>51</v>
      </c>
      <c r="P13" s="195"/>
    </row>
    <row r="14" spans="1:26" ht="15" customHeight="1" x14ac:dyDescent="0.2">
      <c r="A14" s="72"/>
      <c r="B14" s="73"/>
      <c r="C14" s="69"/>
      <c r="D14" s="75"/>
      <c r="E14" s="69"/>
      <c r="F14" s="75"/>
      <c r="G14" s="69"/>
      <c r="H14" s="75"/>
      <c r="I14" s="69"/>
      <c r="J14" s="75"/>
      <c r="K14" s="69"/>
      <c r="L14" s="75"/>
      <c r="M14" s="193"/>
      <c r="N14" s="185"/>
      <c r="O14" s="196"/>
      <c r="P14" s="197"/>
      <c r="S14" s="70"/>
      <c r="T14" s="71"/>
      <c r="U14" s="44"/>
      <c r="V14" s="45"/>
    </row>
    <row r="15" spans="1:26" ht="23.15" customHeight="1" x14ac:dyDescent="0.2">
      <c r="A15" s="131" t="s">
        <v>1</v>
      </c>
      <c r="B15" s="118"/>
      <c r="C15" s="63" t="s">
        <v>12</v>
      </c>
      <c r="D15" s="63"/>
      <c r="E15" s="63" t="s">
        <v>12</v>
      </c>
      <c r="F15" s="63"/>
      <c r="G15" s="63" t="s">
        <v>12</v>
      </c>
      <c r="H15" s="63"/>
      <c r="I15" s="63" t="s">
        <v>12</v>
      </c>
      <c r="J15" s="63"/>
      <c r="K15" s="63" t="s">
        <v>12</v>
      </c>
      <c r="L15" s="63"/>
    </row>
    <row r="16" spans="1:26" ht="23.15" customHeight="1" x14ac:dyDescent="0.2">
      <c r="A16" s="165" t="s">
        <v>2</v>
      </c>
      <c r="B16" s="166"/>
      <c r="C16" s="76"/>
      <c r="D16" s="76"/>
      <c r="E16" s="76"/>
      <c r="F16" s="77"/>
      <c r="G16" s="76"/>
      <c r="H16" s="77"/>
      <c r="I16" s="76"/>
      <c r="J16" s="77"/>
      <c r="K16" s="76"/>
      <c r="L16" s="77"/>
      <c r="Z16" s="6" t="s">
        <v>3</v>
      </c>
    </row>
    <row r="17" spans="1:16" ht="9" customHeight="1" x14ac:dyDescent="0.2">
      <c r="A17" s="19"/>
      <c r="B17" s="20"/>
      <c r="C17" s="20"/>
      <c r="D17" s="20"/>
      <c r="E17" s="20"/>
      <c r="F17" s="20"/>
      <c r="G17" s="21"/>
      <c r="H17" s="20"/>
      <c r="I17" s="21"/>
      <c r="J17" s="20"/>
      <c r="K17" s="21"/>
      <c r="O17" s="6"/>
    </row>
    <row r="18" spans="1:16" s="7" customFormat="1" ht="25" customHeight="1" x14ac:dyDescent="0.2">
      <c r="A18" s="167" t="s">
        <v>23</v>
      </c>
      <c r="B18" s="168"/>
      <c r="C18" s="33" t="str">
        <f>IF($O$8&gt;6,K9+1,"")</f>
        <v/>
      </c>
      <c r="D18" s="34" t="str">
        <f>C18</f>
        <v/>
      </c>
      <c r="E18" s="33" t="str">
        <f>IF($O$8&gt;7,C18+1,"")</f>
        <v/>
      </c>
      <c r="F18" s="34" t="str">
        <f>E18</f>
        <v/>
      </c>
      <c r="G18" s="33" t="str">
        <f>IF($O$8&gt;8,E18+1,"")</f>
        <v/>
      </c>
      <c r="H18" s="34" t="str">
        <f>G18</f>
        <v/>
      </c>
      <c r="I18" s="33" t="str">
        <f>IF($O$8&gt;9,G18+1,"")</f>
        <v/>
      </c>
      <c r="J18" s="34" t="str">
        <f>I18</f>
        <v/>
      </c>
      <c r="K18" s="33" t="str">
        <f>IF($O$8&gt;10,I18+1,"")</f>
        <v/>
      </c>
      <c r="L18" s="34" t="str">
        <f>K18</f>
        <v/>
      </c>
      <c r="M18" s="178" t="s">
        <v>9</v>
      </c>
      <c r="N18" s="179"/>
      <c r="O18" s="180" t="s">
        <v>5</v>
      </c>
      <c r="P18" s="181"/>
    </row>
    <row r="19" spans="1:16" s="7" customFormat="1" ht="25" customHeight="1" x14ac:dyDescent="0.2">
      <c r="A19" s="169"/>
      <c r="B19" s="170"/>
      <c r="C19" s="27" t="s">
        <v>10</v>
      </c>
      <c r="D19" s="28" t="s">
        <v>11</v>
      </c>
      <c r="E19" s="27" t="s">
        <v>10</v>
      </c>
      <c r="F19" s="28" t="s">
        <v>11</v>
      </c>
      <c r="G19" s="27" t="s">
        <v>10</v>
      </c>
      <c r="H19" s="28" t="s">
        <v>11</v>
      </c>
      <c r="I19" s="27" t="s">
        <v>10</v>
      </c>
      <c r="J19" s="28" t="s">
        <v>11</v>
      </c>
      <c r="K19" s="27" t="s">
        <v>10</v>
      </c>
      <c r="L19" s="28" t="s">
        <v>11</v>
      </c>
      <c r="M19" s="81" t="s">
        <v>0</v>
      </c>
      <c r="N19" s="82"/>
      <c r="O19" s="78" t="s">
        <v>6</v>
      </c>
      <c r="P19" s="79"/>
    </row>
    <row r="20" spans="1:16" ht="15" customHeight="1" x14ac:dyDescent="0.2">
      <c r="A20" s="59" t="s">
        <v>7</v>
      </c>
      <c r="B20" s="60"/>
      <c r="C20" s="61"/>
      <c r="D20" s="66"/>
      <c r="E20" s="61"/>
      <c r="F20" s="66"/>
      <c r="G20" s="61"/>
      <c r="H20" s="66"/>
      <c r="I20" s="61"/>
      <c r="J20" s="66"/>
      <c r="K20" s="61"/>
      <c r="L20" s="66"/>
      <c r="M20" s="177">
        <f>(IF(C11="○",1,0)+IF(E11="○",1,0)+IF(G11="○",1,0)+IF(I11="○",1,0)+IF(K11="○",1,0)+IF(C20="○",1,0)+IF(E20="○",1,0)+IF(G20="○",1,0)+IF(I20="○",1,0)+IF(K20="○",1,0))</f>
        <v>1</v>
      </c>
      <c r="N20" s="57" t="s">
        <v>24</v>
      </c>
      <c r="O20" s="64"/>
      <c r="P20" s="175" t="s">
        <v>24</v>
      </c>
    </row>
    <row r="21" spans="1:16" ht="15" customHeight="1" thickBot="1" x14ac:dyDescent="0.25">
      <c r="A21" s="59"/>
      <c r="B21" s="60"/>
      <c r="C21" s="62"/>
      <c r="D21" s="67"/>
      <c r="E21" s="62"/>
      <c r="F21" s="67"/>
      <c r="G21" s="62"/>
      <c r="H21" s="67"/>
      <c r="I21" s="62"/>
      <c r="J21" s="67"/>
      <c r="K21" s="62"/>
      <c r="L21" s="67"/>
      <c r="M21" s="84"/>
      <c r="N21" s="58"/>
      <c r="O21" s="65"/>
      <c r="P21" s="176"/>
    </row>
    <row r="22" spans="1:16" ht="15" customHeight="1" x14ac:dyDescent="0.2">
      <c r="A22" s="161" t="s">
        <v>8</v>
      </c>
      <c r="B22" s="162"/>
      <c r="C22" s="68" t="str">
        <f>IF(C18="","",IF($M$8&gt;=6,$S$44,$S$45))</f>
        <v/>
      </c>
      <c r="D22" s="74"/>
      <c r="E22" s="68" t="str">
        <f>IF(E18="","",IF($M$8&gt;=7,$S$44,$S$45))</f>
        <v/>
      </c>
      <c r="F22" s="74"/>
      <c r="G22" s="68" t="str">
        <f>IF(G18="","",IF($M$8&gt;=8,$S$44,$S$45))</f>
        <v/>
      </c>
      <c r="H22" s="74"/>
      <c r="I22" s="68" t="str">
        <f>IF(I18="","",IF($M$8&gt;=9,$S$44,$S$45))</f>
        <v/>
      </c>
      <c r="J22" s="74"/>
      <c r="K22" s="68" t="str">
        <f>IF(K18="","",IF($M$8&gt;=10,$S$44,$S$45))</f>
        <v/>
      </c>
      <c r="L22" s="74"/>
      <c r="M22" s="177">
        <f>(IF(C13="○",1,0)+IF(E13="○",1,0)+IF(G13="○",1,0)+IF(I13="○",1,0)+IF(K13="○",1,0)+IF(C22="○",1,0)+IF(E22="○",1,0)+IF(G22="○",1,0)+IF(I22="○",1,0)+IF(K22="○",1,0))</f>
        <v>1</v>
      </c>
      <c r="N22" s="57" t="s">
        <v>25</v>
      </c>
      <c r="O22" s="64"/>
      <c r="P22" s="175" t="s">
        <v>25</v>
      </c>
    </row>
    <row r="23" spans="1:16" ht="15" customHeight="1" x14ac:dyDescent="0.2">
      <c r="A23" s="163"/>
      <c r="B23" s="164"/>
      <c r="C23" s="69"/>
      <c r="D23" s="75"/>
      <c r="E23" s="69"/>
      <c r="F23" s="75"/>
      <c r="G23" s="69"/>
      <c r="H23" s="75"/>
      <c r="I23" s="69"/>
      <c r="J23" s="75"/>
      <c r="K23" s="69"/>
      <c r="L23" s="75"/>
      <c r="M23" s="60"/>
      <c r="N23" s="190"/>
      <c r="O23" s="65"/>
      <c r="P23" s="176"/>
    </row>
    <row r="24" spans="1:16" ht="23.15" customHeight="1" x14ac:dyDescent="0.2">
      <c r="A24" s="86" t="s">
        <v>1</v>
      </c>
      <c r="B24" s="60"/>
      <c r="C24" s="87" t="s">
        <v>12</v>
      </c>
      <c r="D24" s="88"/>
      <c r="E24" s="87" t="s">
        <v>12</v>
      </c>
      <c r="F24" s="88"/>
      <c r="G24" s="87" t="s">
        <v>12</v>
      </c>
      <c r="H24" s="88"/>
      <c r="I24" s="87" t="s">
        <v>12</v>
      </c>
      <c r="J24" s="88"/>
      <c r="K24" s="87" t="s">
        <v>12</v>
      </c>
      <c r="L24" s="89"/>
      <c r="M24" s="156">
        <f>M11*M20+M13*M22</f>
        <v>1750</v>
      </c>
      <c r="N24" s="157"/>
      <c r="O24" s="198"/>
      <c r="P24" s="199"/>
    </row>
    <row r="25" spans="1:16" ht="23.15" customHeight="1" x14ac:dyDescent="0.2">
      <c r="A25" s="83" t="s">
        <v>2</v>
      </c>
      <c r="B25" s="84"/>
      <c r="C25" s="171"/>
      <c r="D25" s="172"/>
      <c r="E25" s="171"/>
      <c r="F25" s="173"/>
      <c r="G25" s="171"/>
      <c r="H25" s="173"/>
      <c r="I25" s="171"/>
      <c r="J25" s="173"/>
      <c r="K25" s="171"/>
      <c r="L25" s="174"/>
      <c r="M25" s="158"/>
      <c r="N25" s="159"/>
      <c r="O25" s="200"/>
      <c r="P25" s="201"/>
    </row>
    <row r="26" spans="1:16" ht="10.5" customHeight="1" x14ac:dyDescent="0.2">
      <c r="A26" s="2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4"/>
      <c r="M26" s="24"/>
      <c r="N26" s="22"/>
      <c r="O26" s="23"/>
    </row>
    <row r="27" spans="1:16" ht="6.75" customHeight="1" x14ac:dyDescent="0.2"/>
    <row r="28" spans="1:16" x14ac:dyDescent="0.2">
      <c r="A28" s="80" t="s">
        <v>50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"/>
    </row>
    <row r="29" spans="1:16" x14ac:dyDescent="0.2">
      <c r="A29" s="56" t="str">
        <f>入力情報!A2</f>
        <v>　・　利用者１人につき１枚としてください。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x14ac:dyDescent="0.2">
      <c r="A30" s="56" t="str">
        <f>入力情報!A3</f>
        <v>　・　申込みの場合は、入力情報Sheetに必要事項を入力した後、申込Sheetで夕食の○×を選択して下さい。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x14ac:dyDescent="0.2">
      <c r="A31" s="56" t="str">
        <f>入力情報!A4</f>
        <v>　・　申込みを全取消しする場合は、入力情報Sheetで「全取消」を選び、申込Sheetの変更欄を全て×にして下さい。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3.5" customHeight="1" x14ac:dyDescent="0.2">
      <c r="A32" s="56" t="str">
        <f>入力情報!A5</f>
        <v>　・　申込みを変更する場合は、入力情報Sheetで「変更」を選び、申込Sheetの変更欄に○×を選んで下さい。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9" ht="4.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1"/>
    </row>
    <row r="34" spans="1:19" ht="12.75" customHeight="1" x14ac:dyDescent="0.2">
      <c r="A34" s="85" t="s">
        <v>69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9" ht="9" customHeigh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1"/>
    </row>
    <row r="36" spans="1:19" x14ac:dyDescent="0.2">
      <c r="A36" s="80" t="s">
        <v>67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1"/>
    </row>
    <row r="37" spans="1:19" x14ac:dyDescent="0.2">
      <c r="A37" s="39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9" x14ac:dyDescent="0.2">
      <c r="A38" s="1" t="s">
        <v>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x14ac:dyDescent="0.2">
      <c r="A39" s="1" t="s">
        <v>72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9" x14ac:dyDescent="0.2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x14ac:dyDescent="0.2">
      <c r="A41" s="1" t="s">
        <v>59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9" x14ac:dyDescent="0.2">
      <c r="A42" s="94" t="s">
        <v>76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"/>
    </row>
    <row r="43" spans="1:19" x14ac:dyDescent="0.2">
      <c r="A43" s="80" t="s">
        <v>22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1"/>
    </row>
    <row r="44" spans="1:19" x14ac:dyDescent="0.2">
      <c r="A44" s="80" t="s">
        <v>55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1"/>
      <c r="S44" t="s">
        <v>28</v>
      </c>
    </row>
    <row r="45" spans="1:19" x14ac:dyDescent="0.2">
      <c r="A45" s="1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t="s">
        <v>29</v>
      </c>
    </row>
    <row r="46" spans="1:19" x14ac:dyDescent="0.2">
      <c r="A46" s="91" t="s">
        <v>57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"/>
    </row>
    <row r="47" spans="1:19" x14ac:dyDescent="0.2">
      <c r="A47" s="1" t="s">
        <v>74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t="s">
        <v>36</v>
      </c>
    </row>
    <row r="48" spans="1:19" x14ac:dyDescent="0.2">
      <c r="A48" s="1" t="s">
        <v>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x14ac:dyDescent="0.2">
      <c r="A49" s="91" t="s">
        <v>75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"/>
    </row>
    <row r="50" spans="1:19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1"/>
    </row>
    <row r="51" spans="1:19" x14ac:dyDescent="0.2">
      <c r="A51" s="80" t="s">
        <v>53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1"/>
    </row>
    <row r="52" spans="1:19" x14ac:dyDescent="0.2">
      <c r="A52" s="95" t="s">
        <v>58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1"/>
    </row>
    <row r="53" spans="1:19" x14ac:dyDescent="0.2">
      <c r="A53" s="38"/>
      <c r="B53" s="38"/>
      <c r="C53" s="38"/>
      <c r="D53" s="38"/>
      <c r="E53" s="38"/>
      <c r="F53" s="97" t="s">
        <v>52</v>
      </c>
      <c r="G53" s="98"/>
      <c r="H53" s="98"/>
      <c r="I53" s="99" t="s">
        <v>65</v>
      </c>
      <c r="J53" s="99"/>
      <c r="K53" s="99"/>
      <c r="L53" s="99"/>
      <c r="M53" s="99"/>
      <c r="N53" s="99"/>
      <c r="O53" s="99"/>
      <c r="P53" s="1"/>
      <c r="S53" t="s">
        <v>41</v>
      </c>
    </row>
    <row r="54" spans="1:19" x14ac:dyDescent="0.2">
      <c r="A54" s="80" t="s">
        <v>27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1"/>
      <c r="S54" t="s">
        <v>42</v>
      </c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S55" t="s">
        <v>43</v>
      </c>
    </row>
    <row r="56" spans="1:19" ht="15.75" customHeight="1" x14ac:dyDescent="0.2">
      <c r="A56" s="93" t="s">
        <v>83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1"/>
    </row>
    <row r="57" spans="1:19" x14ac:dyDescent="0.2">
      <c r="A57" s="92" t="s">
        <v>66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"/>
    </row>
    <row r="59" spans="1:19" x14ac:dyDescent="0.2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72" spans="1:15" ht="21" customHeight="1" x14ac:dyDescent="0.2"/>
    <row r="73" spans="1:15" ht="21" customHeight="1" x14ac:dyDescent="0.2">
      <c r="I73" s="5"/>
      <c r="J73" s="5"/>
      <c r="K73" s="5"/>
      <c r="L73" s="4"/>
      <c r="M73" s="4"/>
      <c r="O73" s="4"/>
    </row>
    <row r="74" spans="1:15" ht="30" customHeight="1" x14ac:dyDescent="0.2">
      <c r="A74" s="1"/>
      <c r="B74" s="1"/>
      <c r="C74" s="2"/>
      <c r="D74" s="1"/>
      <c r="E74" s="1"/>
      <c r="F74" s="1"/>
      <c r="G74" s="1"/>
      <c r="H74" s="1"/>
      <c r="L74" s="3"/>
      <c r="M74" s="3"/>
    </row>
    <row r="75" spans="1:15" ht="27" customHeight="1" x14ac:dyDescent="0.2">
      <c r="A75" s="9"/>
      <c r="B75" s="9"/>
      <c r="C75" s="9"/>
      <c r="D75" s="9"/>
      <c r="E75" s="9"/>
      <c r="F75" s="10"/>
      <c r="G75" s="9"/>
      <c r="H75" s="9"/>
      <c r="I75" s="9"/>
      <c r="J75" s="9"/>
      <c r="K75" s="9"/>
      <c r="L75" s="9"/>
      <c r="M75" s="9"/>
    </row>
    <row r="76" spans="1:15" ht="27" customHeight="1" x14ac:dyDescent="0.2">
      <c r="A76" s="9"/>
      <c r="B76" s="9"/>
      <c r="C76" s="11"/>
      <c r="D76" s="9"/>
      <c r="E76" s="9"/>
      <c r="F76" s="11"/>
      <c r="G76" s="9"/>
      <c r="H76" s="9"/>
      <c r="I76" s="12"/>
      <c r="J76" s="12"/>
      <c r="K76" s="12"/>
      <c r="L76" s="12"/>
      <c r="M76" s="12"/>
    </row>
    <row r="77" spans="1:15" ht="27" customHeight="1" x14ac:dyDescent="0.2">
      <c r="A77" s="9"/>
      <c r="B77" s="9"/>
      <c r="C77" s="11"/>
      <c r="D77" s="9"/>
      <c r="E77" s="9"/>
      <c r="F77" s="11"/>
      <c r="G77" s="9"/>
      <c r="H77" s="9"/>
      <c r="I77" s="12"/>
      <c r="J77" s="12"/>
      <c r="K77" s="12"/>
      <c r="L77" s="12"/>
      <c r="M77" s="12"/>
    </row>
    <row r="78" spans="1:15" ht="27" customHeight="1" x14ac:dyDescent="0.2">
      <c r="A78" s="9"/>
      <c r="B78" s="9"/>
      <c r="C78" s="9"/>
      <c r="D78" s="9"/>
      <c r="E78" s="9"/>
      <c r="F78" s="9"/>
      <c r="G78" s="9"/>
      <c r="H78" s="9"/>
      <c r="I78" s="8"/>
      <c r="J78" s="8"/>
      <c r="K78" s="8"/>
      <c r="L78" s="8"/>
      <c r="M78" s="8"/>
    </row>
    <row r="79" spans="1:15" ht="27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3"/>
      <c r="M79" s="13"/>
      <c r="N79" s="13"/>
    </row>
    <row r="80" spans="1:15" ht="27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4"/>
      <c r="N80" s="15"/>
      <c r="O80" s="16"/>
    </row>
    <row r="81" spans="1:15" ht="27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4"/>
      <c r="N81" s="8"/>
      <c r="O81" s="16"/>
    </row>
    <row r="82" spans="1:15" ht="27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4"/>
      <c r="N82" s="8"/>
      <c r="O82" s="16"/>
    </row>
    <row r="83" spans="1:15" ht="23.15" customHeight="1" x14ac:dyDescent="0.2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9"/>
      <c r="M83" s="9"/>
    </row>
    <row r="84" spans="1:15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6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</sheetData>
  <mergeCells count="138">
    <mergeCell ref="A33:O33"/>
    <mergeCell ref="C25:D25"/>
    <mergeCell ref="E25:F25"/>
    <mergeCell ref="G25:H25"/>
    <mergeCell ref="I25:J25"/>
    <mergeCell ref="K25:L25"/>
    <mergeCell ref="A32:P32"/>
    <mergeCell ref="K11:K12"/>
    <mergeCell ref="K16:L16"/>
    <mergeCell ref="P20:P21"/>
    <mergeCell ref="K15:L15"/>
    <mergeCell ref="M20:M21"/>
    <mergeCell ref="M22:M23"/>
    <mergeCell ref="P22:P23"/>
    <mergeCell ref="M18:N18"/>
    <mergeCell ref="O18:P18"/>
    <mergeCell ref="G22:G23"/>
    <mergeCell ref="M11:N12"/>
    <mergeCell ref="O11:P12"/>
    <mergeCell ref="N22:N23"/>
    <mergeCell ref="M13:N14"/>
    <mergeCell ref="O13:P14"/>
    <mergeCell ref="G16:H16"/>
    <mergeCell ref="O24:P25"/>
    <mergeCell ref="H22:H23"/>
    <mergeCell ref="M24:N25"/>
    <mergeCell ref="I22:I23"/>
    <mergeCell ref="M9:P10"/>
    <mergeCell ref="A22:B23"/>
    <mergeCell ref="L22:L23"/>
    <mergeCell ref="A16:B16"/>
    <mergeCell ref="A15:B15"/>
    <mergeCell ref="L20:L21"/>
    <mergeCell ref="A18:B19"/>
    <mergeCell ref="I15:J15"/>
    <mergeCell ref="K20:K21"/>
    <mergeCell ref="J13:J14"/>
    <mergeCell ref="C13:C14"/>
    <mergeCell ref="F13:F14"/>
    <mergeCell ref="K13:K14"/>
    <mergeCell ref="J22:J23"/>
    <mergeCell ref="G20:G21"/>
    <mergeCell ref="F11:F12"/>
    <mergeCell ref="E11:E12"/>
    <mergeCell ref="L11:L12"/>
    <mergeCell ref="G6:H7"/>
    <mergeCell ref="L13:L14"/>
    <mergeCell ref="A9:B10"/>
    <mergeCell ref="A11:B12"/>
    <mergeCell ref="J11:J12"/>
    <mergeCell ref="I20:I21"/>
    <mergeCell ref="M6:M7"/>
    <mergeCell ref="K22:K23"/>
    <mergeCell ref="A8:B8"/>
    <mergeCell ref="A6:B7"/>
    <mergeCell ref="C6:F7"/>
    <mergeCell ref="I6:L7"/>
    <mergeCell ref="G13:G14"/>
    <mergeCell ref="A1:K1"/>
    <mergeCell ref="M1:P1"/>
    <mergeCell ref="N4:P5"/>
    <mergeCell ref="A4:B5"/>
    <mergeCell ref="M4:M5"/>
    <mergeCell ref="C2:F3"/>
    <mergeCell ref="G2:K3"/>
    <mergeCell ref="L1:L3"/>
    <mergeCell ref="M2:N3"/>
    <mergeCell ref="O2:P3"/>
    <mergeCell ref="A2:B3"/>
    <mergeCell ref="C4:F5"/>
    <mergeCell ref="I4:L5"/>
    <mergeCell ref="G4:H5"/>
    <mergeCell ref="C11:C12"/>
    <mergeCell ref="D11:D12"/>
    <mergeCell ref="D13:D14"/>
    <mergeCell ref="A59:P59"/>
    <mergeCell ref="A50:O50"/>
    <mergeCell ref="A36:O36"/>
    <mergeCell ref="A57:O57"/>
    <mergeCell ref="A44:O44"/>
    <mergeCell ref="A56:O56"/>
    <mergeCell ref="A43:O43"/>
    <mergeCell ref="A49:O49"/>
    <mergeCell ref="A42:O42"/>
    <mergeCell ref="A46:O46"/>
    <mergeCell ref="A51:O51"/>
    <mergeCell ref="A52:P52"/>
    <mergeCell ref="F53:H53"/>
    <mergeCell ref="I53:O53"/>
    <mergeCell ref="A54:O54"/>
    <mergeCell ref="A35:O35"/>
    <mergeCell ref="A28:O28"/>
    <mergeCell ref="E16:F16"/>
    <mergeCell ref="O22:O23"/>
    <mergeCell ref="M19:N19"/>
    <mergeCell ref="A31:P31"/>
    <mergeCell ref="A25:B25"/>
    <mergeCell ref="C22:C23"/>
    <mergeCell ref="D22:D23"/>
    <mergeCell ref="E22:E23"/>
    <mergeCell ref="C20:C21"/>
    <mergeCell ref="F20:F21"/>
    <mergeCell ref="F22:F23"/>
    <mergeCell ref="C16:D16"/>
    <mergeCell ref="J20:J21"/>
    <mergeCell ref="A34:R34"/>
    <mergeCell ref="H20:H21"/>
    <mergeCell ref="A24:B24"/>
    <mergeCell ref="C24:D24"/>
    <mergeCell ref="E24:F24"/>
    <mergeCell ref="G24:H24"/>
    <mergeCell ref="I24:J24"/>
    <mergeCell ref="K24:L24"/>
    <mergeCell ref="D20:D21"/>
    <mergeCell ref="U14:V14"/>
    <mergeCell ref="C8:F8"/>
    <mergeCell ref="H8:K8"/>
    <mergeCell ref="N6:P6"/>
    <mergeCell ref="N7:P7"/>
    <mergeCell ref="A30:P30"/>
    <mergeCell ref="A29:P29"/>
    <mergeCell ref="N20:N21"/>
    <mergeCell ref="A20:B21"/>
    <mergeCell ref="I11:I12"/>
    <mergeCell ref="G15:H15"/>
    <mergeCell ref="O20:O21"/>
    <mergeCell ref="H11:H12"/>
    <mergeCell ref="I13:I14"/>
    <mergeCell ref="G11:G12"/>
    <mergeCell ref="E13:E14"/>
    <mergeCell ref="S14:T14"/>
    <mergeCell ref="A13:B14"/>
    <mergeCell ref="H13:H14"/>
    <mergeCell ref="C15:D15"/>
    <mergeCell ref="E15:F15"/>
    <mergeCell ref="E20:E21"/>
    <mergeCell ref="I16:J16"/>
    <mergeCell ref="O19:P19"/>
  </mergeCells>
  <phoneticPr fontId="2"/>
  <conditionalFormatting sqref="C2:F3">
    <cfRule type="cellIs" dxfId="2" priority="1" operator="between">
      <formula>44197</formula>
      <formula>44561</formula>
    </cfRule>
    <cfRule type="cellIs" dxfId="1" priority="2" operator="between">
      <formula>43831</formula>
      <formula>44196</formula>
    </cfRule>
    <cfRule type="cellIs" dxfId="0" priority="4" operator="between">
      <formula>43586</formula>
      <formula>43830</formula>
    </cfRule>
  </conditionalFormatting>
  <dataValidations count="2">
    <dataValidation type="list" allowBlank="1" showInputMessage="1" showErrorMessage="1" sqref="O2" xr:uid="{2051E868-6964-4CD5-94BC-646E5CE34E38}">
      <formula1>$S$3:$S$4</formula1>
    </dataValidation>
    <dataValidation type="list" allowBlank="1" showInputMessage="1" showErrorMessage="1" sqref="L11:L14 C20:C21 K20:K21 L20:L23 J20:J23 I20:I21 H20:H23 G20:G21 F20:F23 E20:E21 D20:D23 J11:J14 I11:I12 H11:H14 G11:G12 F11:F14 E11:E12 D11:D14 C11:C12 K11:K12" xr:uid="{00000000-0002-0000-0100-000000000000}">
      <formula1>$S$44:$S$45</formula1>
    </dataValidation>
  </dataValidations>
  <pageMargins left="0.78740157480314965" right="0" top="0.19685039370078741" bottom="0" header="0" footer="0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o R 5 V O z q t N y j A A A A 9 g A A A B I A H A B D b 2 5 m a W c v U G F j a 2 F n Z S 5 4 b W w g o h g A K K A U A A A A A A A A A A A A A A A A A A A A A A A A A A A A h Y 8 x D o I w G I W v Q r r T l r o Y 8 l M G N y M J i Y l x b U q F K r S G F s v d H D y S V x C j q J v j + 9 4 3 v H e / 3 i A f u z a 6 q N 5 p a z K U Y I o i Z a S t t K k z N P h D v E Q 5 h 1 L I k 6 h V N M n G p a O r M t R 4 f 0 4 J C S H g s M C 2 r w m j N C H 7 Y r O V j e o E + s j 6 v x x r 4 7 w w U i E O u 9 c Y z n B C G W Z 0 2 g R k h l B o 8 x X Y 1 D 3 b H w i r o f V D r / h R x O s S y B y B v D / w B 1 B L A w Q U A A I A C A A 6 h H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o R 5 V C i K R 7 g O A A A A E Q A A A B M A H A B G b 3 J t d W x h c y 9 T Z W N 0 a W 9 u M S 5 t I K I Y A C i g F A A A A A A A A A A A A A A A A A A A A A A A A A A A A C t O T S 7 J z M 9 T C I b Q h t Y A U E s B A i 0 A F A A C A A g A O o R 5 V O z q t N y j A A A A 9 g A A A B I A A A A A A A A A A A A A A A A A A A A A A E N v b m Z p Z y 9 Q Y W N r Y W d l L n h t b F B L A Q I t A B Q A A g A I A D q E e V Q P y u m r p A A A A O k A A A A T A A A A A A A A A A A A A A A A A O 8 A A A B b Q 2 9 u d G V u d F 9 U e X B l c 1 0 u e G 1 s U E s B A i 0 A F A A C A A g A O o R 5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D V S e 3 4 j Y Z H q R 0 x k A m + k d U A A A A A A g A A A A A A E G Y A A A A B A A A g A A A A 4 y V R / O H 6 / K r 3 U j G W y Y n 7 j J y u t 3 O r P 6 7 b 9 a O q l w j Z z 4 I A A A A A D o A A A A A C A A A g A A A A N g n S q 5 d y T H D P K R R K J O F m 0 6 c K V D m D M q 3 2 s c 4 b Y h Z 1 3 6 d Q A A A A U + K K F 4 q n V Y y h J J r + r 9 O / 1 6 l I h Z I G D R k / m 9 r s k M f r u 9 j S h 5 L 6 c X a J n 5 a 4 5 f C u p Z P y o K B 4 u q l U h p c E A 6 P m C T 0 I 8 p r + U V H C R 3 / Z s v a u c s W G a N d A A A A A f P u L x b T K N S 1 F + n o k Q d F B 8 y + r U m Q 0 0 E 7 w f w n w O 8 Z V q T C L t C A x o s + f r V 8 W O 5 0 r 6 g r 1 u y n + 2 z d z O g n h S 9 B E y g I E u Q = = < / D a t a M a s h u p > 
</file>

<file path=customXml/itemProps1.xml><?xml version="1.0" encoding="utf-8"?>
<ds:datastoreItem xmlns:ds="http://schemas.openxmlformats.org/officeDocument/2006/customXml" ds:itemID="{3C4886DF-8ACB-442D-8528-9879C096FD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入力情報</vt:lpstr>
      <vt:lpstr>外来棟宿泊申込</vt:lpstr>
      <vt:lpstr>外来棟宿泊申込!Print_Area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日本原子力研究所</dc:creator>
  <cp:lastModifiedBy>Hanaya Hiroaki</cp:lastModifiedBy>
  <cp:lastPrinted>2020-05-20T02:05:18Z</cp:lastPrinted>
  <dcterms:created xsi:type="dcterms:W3CDTF">1999-04-20T07:01:50Z</dcterms:created>
  <dcterms:modified xsi:type="dcterms:W3CDTF">2024-04-08T09:42:31Z</dcterms:modified>
</cp:coreProperties>
</file>