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showInkAnnotation="0" codeName="ThisWorkbook"/>
  <mc:AlternateContent xmlns:mc="http://schemas.openxmlformats.org/markup-compatibility/2006">
    <mc:Choice Requires="x15">
      <x15ac:absPath xmlns:x15ac="http://schemas.microsoft.com/office/spreadsheetml/2010/11/ac" url="C:\Users\takariyou23\Downloads\"/>
    </mc:Choice>
  </mc:AlternateContent>
  <xr:revisionPtr revIDLastSave="0" documentId="8_{5063EE4F-3B8E-40C0-967A-47804B134548}" xr6:coauthVersionLast="47" xr6:coauthVersionMax="47" xr10:uidLastSave="{00000000-0000-0000-0000-000000000000}"/>
  <bookViews>
    <workbookView xWindow="2590" yWindow="430" windowWidth="16170" windowHeight="10130" tabRatio="736" xr2:uid="{00000000-000D-0000-FFFF-FFFF00000000}"/>
  </bookViews>
  <sheets>
    <sheet name="★入力シート★" sheetId="8" r:id="rId1"/>
    <sheet name="指定登録依頼書" sheetId="1" r:id="rId2"/>
    <sheet name="指定登録依頼書②" sheetId="9" state="hidden" r:id="rId3"/>
    <sheet name="廃止_指定登録依頼書③" sheetId="13" state="hidden" r:id="rId4"/>
    <sheet name="被ばく歴等証明書" sheetId="12" r:id="rId5"/>
    <sheet name="指定解除登録依頼書" sheetId="10" r:id="rId6"/>
    <sheet name="指定解除登録依頼書②" sheetId="11" state="hidden" r:id="rId7"/>
    <sheet name="廃止_指定解除登録依頼書③" sheetId="14" state="hidden" r:id="rId8"/>
    <sheet name="記号項目" sheetId="7" state="hidden" r:id="rId9"/>
    <sheet name="課室" sheetId="15" state="hidden" r:id="rId10"/>
  </sheets>
  <definedNames>
    <definedName name="_xlnm._FilterDatabase" localSheetId="9" hidden="1">課室!$A$1:$C$889</definedName>
    <definedName name="_xlnm._FilterDatabase" localSheetId="8" hidden="1">記号項目!#REF!</definedName>
    <definedName name="NanoTerasuセンター_QST革新ﾌﾟﾛｼﾞｪｸﾄ">課室!$C$195:$C$206</definedName>
    <definedName name="_xlnm.Print_Area" localSheetId="0">★入力シート★!$A$1:$AO$100</definedName>
    <definedName name="_xlnm.Print_Area" localSheetId="5">指定解除登録依頼書!$A$1:$CJ$94</definedName>
    <definedName name="_xlnm.Print_Area" localSheetId="6">指定解除登録依頼書②!$A$1:$CJ$47</definedName>
    <definedName name="_xlnm.Print_Area" localSheetId="1">指定登録依頼書!$A$1:$CJ$96</definedName>
    <definedName name="_xlnm.Print_Area" localSheetId="2">指定登録依頼書②!$A$1:$CJ$48</definedName>
    <definedName name="_xlnm.Print_Area" localSheetId="7">廃止_指定解除登録依頼書③!$A$1:$CJ$47</definedName>
    <definedName name="_xlnm.Print_Area" localSheetId="3">廃止_指定登録依頼書③!$A$1:$CJ$48</definedName>
    <definedName name="_xlnm.Print_Area" localSheetId="4">被ばく歴等証明書!$A$1:$AM$64</definedName>
    <definedName name="関西光量子科学研究所">課室!$C$39:$C$65</definedName>
    <definedName name="高崎量子技術基盤研究所">課室!$C$3:$C$36</definedName>
    <definedName name="那珂フュージョン科学技術研究所">課室!$C$68:$C$99</definedName>
    <definedName name="放射線医学研究所_QST病院">課室!$C$135:$C$151</definedName>
    <definedName name="本部組織">課室!$C$168:$C$191</definedName>
    <definedName name="量子医科学研究所">課室!$C$125:$C$132</definedName>
    <definedName name="量子生命科学研究所">課室!$C$155:$C$165</definedName>
    <definedName name="六ヶ所フュージョンエネルギー研究所">課室!$C$102:$C$122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9" i="15" l="1"/>
  <c r="D190" i="15"/>
  <c r="D62" i="15"/>
  <c r="D63" i="15"/>
  <c r="D64" i="15"/>
  <c r="D32" i="15"/>
  <c r="BA16" i="11" l="1"/>
  <c r="CG12" i="11"/>
  <c r="CG11" i="11"/>
  <c r="CH5" i="11"/>
  <c r="CE5" i="11"/>
  <c r="CG59" i="10"/>
  <c r="CG58" i="10"/>
  <c r="CH52" i="10"/>
  <c r="CE52" i="10"/>
  <c r="AU21" i="9"/>
  <c r="AQ21" i="9"/>
  <c r="AK21" i="9"/>
  <c r="BA16" i="9"/>
  <c r="AU69" i="1"/>
  <c r="AQ69" i="1"/>
  <c r="AK69" i="1"/>
  <c r="AB84" i="1"/>
  <c r="AA84" i="1"/>
  <c r="Z84" i="1"/>
  <c r="AB83" i="1"/>
  <c r="AA83" i="1"/>
  <c r="BW11" i="10"/>
  <c r="BW58" i="10" s="1"/>
  <c r="BA16" i="1"/>
  <c r="BA64" i="1" s="1"/>
  <c r="AS29" i="1"/>
  <c r="AS29" i="9" s="1"/>
  <c r="AB72" i="8"/>
  <c r="AD66" i="8"/>
  <c r="BW11" i="1" s="1"/>
  <c r="AD67" i="8"/>
  <c r="AD65" i="8"/>
  <c r="AC66" i="8"/>
  <c r="BT11" i="1" s="1"/>
  <c r="AC67" i="8"/>
  <c r="BT11" i="10" s="1"/>
  <c r="AC65" i="8"/>
  <c r="AB66" i="8"/>
  <c r="AB67" i="8"/>
  <c r="AB65" i="8"/>
  <c r="AD56" i="8"/>
  <c r="AC56" i="8"/>
  <c r="AB56" i="8"/>
  <c r="AD52" i="8"/>
  <c r="AC52" i="8"/>
  <c r="AB52" i="8"/>
  <c r="AD49" i="8"/>
  <c r="AC49" i="8"/>
  <c r="AB49" i="8"/>
  <c r="AD48" i="8"/>
  <c r="AC48" i="8"/>
  <c r="AB48" i="8"/>
  <c r="AD9" i="8"/>
  <c r="AC9" i="8"/>
  <c r="AB9" i="8"/>
  <c r="AA22" i="8"/>
  <c r="AA24" i="8"/>
  <c r="AB26" i="8"/>
  <c r="BW11" i="9" l="1"/>
  <c r="BW59" i="1"/>
  <c r="BW11" i="11"/>
  <c r="BW11" i="14"/>
  <c r="BT11" i="11"/>
  <c r="BT11" i="14"/>
  <c r="BT58" i="10"/>
  <c r="BT59" i="1"/>
  <c r="BT11" i="9"/>
  <c r="BA63" i="10"/>
  <c r="AS77" i="1"/>
  <c r="AA9" i="8"/>
  <c r="J22" i="7"/>
  <c r="J21" i="7"/>
  <c r="J20" i="7"/>
  <c r="J19" i="7"/>
  <c r="J18" i="7"/>
  <c r="J17" i="7"/>
  <c r="J16" i="7"/>
  <c r="J15" i="7"/>
  <c r="J14" i="7"/>
  <c r="J13" i="7"/>
  <c r="J12" i="7"/>
  <c r="J11" i="7"/>
  <c r="J10" i="7"/>
  <c r="J9" i="7"/>
  <c r="J8" i="7"/>
  <c r="J7" i="7"/>
  <c r="J6" i="7"/>
  <c r="J5" i="7"/>
  <c r="J4" i="7"/>
  <c r="J3" i="7"/>
  <c r="J2" i="7"/>
  <c r="AA72" i="8"/>
  <c r="D38" i="15"/>
  <c r="D39" i="15"/>
  <c r="D40" i="15"/>
  <c r="D41" i="15"/>
  <c r="D42" i="15"/>
  <c r="D43" i="15"/>
  <c r="D44" i="15"/>
  <c r="D45" i="15"/>
  <c r="D46" i="15"/>
  <c r="D47" i="15"/>
  <c r="D48" i="15"/>
  <c r="D49" i="15"/>
  <c r="D50" i="15"/>
  <c r="D51" i="15"/>
  <c r="D52" i="15"/>
  <c r="D53" i="15"/>
  <c r="D54" i="15"/>
  <c r="D55" i="15"/>
  <c r="D56" i="15"/>
  <c r="D57" i="15"/>
  <c r="D58" i="15"/>
  <c r="D59" i="15"/>
  <c r="D60" i="15"/>
  <c r="D61"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137" i="15"/>
  <c r="D138" i="15"/>
  <c r="D139" i="15"/>
  <c r="D140" i="15"/>
  <c r="D141" i="15"/>
  <c r="D142" i="15"/>
  <c r="D143" i="15"/>
  <c r="D144" i="15"/>
  <c r="D145" i="15"/>
  <c r="D146" i="15"/>
  <c r="D147" i="15"/>
  <c r="D148" i="15"/>
  <c r="D149" i="15"/>
  <c r="D150" i="15"/>
  <c r="D152" i="15"/>
  <c r="D153" i="15"/>
  <c r="D154" i="15"/>
  <c r="D155" i="15"/>
  <c r="D156" i="15"/>
  <c r="D157" i="15"/>
  <c r="D158" i="15"/>
  <c r="D159" i="15"/>
  <c r="D160" i="15"/>
  <c r="D161" i="15"/>
  <c r="D162" i="15"/>
  <c r="D163" i="15"/>
  <c r="D164" i="15"/>
  <c r="D165" i="15"/>
  <c r="D166" i="15"/>
  <c r="D167" i="15"/>
  <c r="D168" i="15"/>
  <c r="D169" i="15"/>
  <c r="D170" i="15"/>
  <c r="D171" i="15"/>
  <c r="D172" i="15"/>
  <c r="D173" i="15"/>
  <c r="D174" i="15"/>
  <c r="D175" i="15"/>
  <c r="D176" i="15"/>
  <c r="D177" i="15"/>
  <c r="D178" i="15"/>
  <c r="D179" i="15"/>
  <c r="D180" i="15"/>
  <c r="D181" i="15"/>
  <c r="D182" i="15"/>
  <c r="D183" i="15"/>
  <c r="D184" i="15"/>
  <c r="D185" i="15"/>
  <c r="D186" i="15"/>
  <c r="D187" i="15"/>
  <c r="D188" i="15"/>
  <c r="D192" i="15"/>
  <c r="D193" i="15"/>
  <c r="D194" i="15"/>
  <c r="D195" i="15"/>
  <c r="D196" i="15"/>
  <c r="D197" i="15"/>
  <c r="D198" i="15"/>
  <c r="D199" i="15"/>
  <c r="D200" i="15"/>
  <c r="D201" i="15"/>
  <c r="D202" i="15"/>
  <c r="D203" i="15"/>
  <c r="D204" i="15"/>
  <c r="D205" i="15"/>
  <c r="D206" i="15"/>
  <c r="D4" i="15"/>
  <c r="D5" i="15"/>
  <c r="D6" i="15"/>
  <c r="D7" i="15"/>
  <c r="AA62" i="8" s="1"/>
  <c r="D8" i="15"/>
  <c r="D9" i="15"/>
  <c r="D10" i="15"/>
  <c r="D11" i="15"/>
  <c r="D12" i="15"/>
  <c r="D13" i="15"/>
  <c r="D14" i="15"/>
  <c r="D15" i="15"/>
  <c r="D16" i="15"/>
  <c r="D17" i="15"/>
  <c r="D18" i="15"/>
  <c r="D19" i="15"/>
  <c r="D20" i="15"/>
  <c r="D21" i="15"/>
  <c r="D22" i="15"/>
  <c r="D23" i="15"/>
  <c r="D24" i="15"/>
  <c r="D25" i="15"/>
  <c r="D26" i="15"/>
  <c r="D27" i="15"/>
  <c r="D28" i="15"/>
  <c r="D29" i="15"/>
  <c r="D30" i="15"/>
  <c r="D31" i="15"/>
  <c r="D33" i="15"/>
  <c r="D34" i="15"/>
  <c r="D35" i="15"/>
  <c r="D36" i="15"/>
  <c r="D37" i="15"/>
  <c r="D3" i="15"/>
  <c r="BA5" i="1"/>
  <c r="BA52" i="10" l="1"/>
  <c r="BA5" i="11"/>
  <c r="BA5" i="9"/>
  <c r="BA53" i="1"/>
  <c r="K21" i="7"/>
  <c r="K20" i="7"/>
  <c r="K16" i="7"/>
  <c r="K14" i="7"/>
  <c r="AK33" i="1" l="1"/>
  <c r="AK31" i="1"/>
  <c r="AK29" i="1"/>
  <c r="Z35" i="1"/>
  <c r="U35" i="1"/>
  <c r="Z33" i="1"/>
  <c r="U33" i="1"/>
  <c r="Z31" i="1"/>
  <c r="U31" i="1"/>
  <c r="Z29" i="1"/>
  <c r="U29" i="1"/>
  <c r="J32" i="1"/>
  <c r="C32" i="1"/>
  <c r="AK29" i="9" l="1"/>
  <c r="AK77" i="1"/>
  <c r="Z31" i="9"/>
  <c r="Z79" i="1"/>
  <c r="U77" i="1"/>
  <c r="U29" i="9"/>
  <c r="Z29" i="9"/>
  <c r="Z77" i="1"/>
  <c r="AK31" i="9"/>
  <c r="AK79" i="1"/>
  <c r="J32" i="9"/>
  <c r="J80" i="1"/>
  <c r="Z83" i="1"/>
  <c r="Z35" i="9"/>
  <c r="U81" i="1"/>
  <c r="U33" i="9"/>
  <c r="Z33" i="9"/>
  <c r="Z81" i="1"/>
  <c r="C80" i="1"/>
  <c r="C32" i="9"/>
  <c r="U31" i="9"/>
  <c r="U79" i="1"/>
  <c r="U35" i="9"/>
  <c r="U83" i="1"/>
  <c r="AK33" i="9"/>
  <c r="AK81" i="1"/>
  <c r="G67" i="8"/>
  <c r="G66" i="8"/>
  <c r="G56" i="8"/>
  <c r="AA57" i="8" s="1"/>
  <c r="G52" i="8"/>
  <c r="AD26" i="8" l="1"/>
  <c r="AD32" i="8" s="1"/>
  <c r="AE32" i="8" s="1"/>
  <c r="Q35" i="1" s="1"/>
  <c r="AD24" i="8"/>
  <c r="AE24" i="8" s="1"/>
  <c r="J29" i="1" s="1"/>
  <c r="J32" i="8"/>
  <c r="J30" i="8"/>
  <c r="J28" i="8"/>
  <c r="G32" i="8"/>
  <c r="G30" i="8"/>
  <c r="G28" i="8"/>
  <c r="AK35" i="1"/>
  <c r="AH36" i="1"/>
  <c r="AM30" i="1"/>
  <c r="C30" i="1"/>
  <c r="K34" i="1"/>
  <c r="D34" i="1"/>
  <c r="AA25" i="8"/>
  <c r="AA23" i="8"/>
  <c r="AA36" i="8"/>
  <c r="AA34" i="8"/>
  <c r="AM30" i="9" l="1"/>
  <c r="AM78" i="1"/>
  <c r="AH84" i="1"/>
  <c r="AH36" i="9"/>
  <c r="J29" i="9"/>
  <c r="J77" i="1"/>
  <c r="C78" i="1"/>
  <c r="C30" i="9"/>
  <c r="D34" i="9"/>
  <c r="D82" i="1"/>
  <c r="K82" i="1"/>
  <c r="K34" i="9"/>
  <c r="AK35" i="9"/>
  <c r="AK83" i="1"/>
  <c r="Q35" i="9"/>
  <c r="Q83" i="1"/>
  <c r="AE26" i="8"/>
  <c r="Q29" i="1" s="1"/>
  <c r="J29" i="13"/>
  <c r="Q35" i="13"/>
  <c r="Q36" i="1"/>
  <c r="J30" i="1"/>
  <c r="AD28" i="8"/>
  <c r="AE28" i="8" s="1"/>
  <c r="Q31" i="1" s="1"/>
  <c r="AD30" i="8"/>
  <c r="AE30" i="8" s="1"/>
  <c r="Q33" i="1" s="1"/>
  <c r="CC12" i="10"/>
  <c r="CC11" i="10"/>
  <c r="CC14" i="10"/>
  <c r="CG14" i="10"/>
  <c r="CG12" i="10"/>
  <c r="CG11" i="10"/>
  <c r="AI67" i="8"/>
  <c r="AH67" i="8"/>
  <c r="AG67" i="8"/>
  <c r="AH46" i="12"/>
  <c r="S46" i="1"/>
  <c r="Y46" i="1"/>
  <c r="AC46" i="12"/>
  <c r="AE12" i="1"/>
  <c r="Y12" i="1"/>
  <c r="AA5" i="8"/>
  <c r="AC22" i="12" s="1"/>
  <c r="CC61" i="10" l="1"/>
  <c r="CC14" i="11"/>
  <c r="CC12" i="11"/>
  <c r="CC59" i="10"/>
  <c r="CC11" i="11"/>
  <c r="CC58" i="10"/>
  <c r="CG14" i="14"/>
  <c r="CG61" i="10"/>
  <c r="CG14" i="11"/>
  <c r="Q34" i="1"/>
  <c r="Q33" i="9"/>
  <c r="Q81" i="1"/>
  <c r="Q36" i="13"/>
  <c r="Q36" i="9"/>
  <c r="Q84" i="1"/>
  <c r="Y94" i="1"/>
  <c r="Y46" i="9"/>
  <c r="Y59" i="10"/>
  <c r="Y12" i="11"/>
  <c r="Y12" i="9"/>
  <c r="Y60" i="1"/>
  <c r="S46" i="9"/>
  <c r="S94" i="1"/>
  <c r="Q79" i="1"/>
  <c r="Q31" i="9"/>
  <c r="AE12" i="11"/>
  <c r="AE12" i="9"/>
  <c r="AE60" i="1"/>
  <c r="AE59" i="10"/>
  <c r="J30" i="9"/>
  <c r="J78" i="1"/>
  <c r="Q30" i="1"/>
  <c r="Q29" i="9"/>
  <c r="Q77" i="1"/>
  <c r="AJ67" i="8"/>
  <c r="AE67" i="8" s="1"/>
  <c r="Q29" i="13"/>
  <c r="Q32" i="1"/>
  <c r="Q33" i="13"/>
  <c r="Q31" i="13"/>
  <c r="H29" i="12"/>
  <c r="J30" i="13"/>
  <c r="CG11" i="14"/>
  <c r="CG12" i="14"/>
  <c r="AI22" i="12"/>
  <c r="AM22" i="12"/>
  <c r="AE22" i="12"/>
  <c r="AJ22" i="12"/>
  <c r="AF22" i="12"/>
  <c r="AK22" i="12"/>
  <c r="AH22" i="12"/>
  <c r="AL22" i="12"/>
  <c r="Z22" i="12"/>
  <c r="Q32" i="9" l="1"/>
  <c r="Q80" i="1"/>
  <c r="Q30" i="13"/>
  <c r="Q30" i="9"/>
  <c r="Q78" i="1"/>
  <c r="Q34" i="13"/>
  <c r="Q34" i="9"/>
  <c r="Q82" i="1"/>
  <c r="BO13" i="10"/>
  <c r="BO11" i="10"/>
  <c r="Q32" i="13"/>
  <c r="K19" i="7"/>
  <c r="K18" i="7"/>
  <c r="K17" i="7"/>
  <c r="K15" i="7"/>
  <c r="K10" i="7"/>
  <c r="AA75" i="8" s="1"/>
  <c r="K8" i="7"/>
  <c r="K2" i="7"/>
  <c r="K3" i="7"/>
  <c r="K43" i="7"/>
  <c r="K42" i="7"/>
  <c r="K41" i="7"/>
  <c r="K40" i="7"/>
  <c r="K39" i="7"/>
  <c r="K38" i="7"/>
  <c r="K37" i="7"/>
  <c r="K36" i="7"/>
  <c r="K35" i="7"/>
  <c r="K34" i="7"/>
  <c r="K33" i="7"/>
  <c r="K32" i="7"/>
  <c r="K31" i="7"/>
  <c r="K30" i="7"/>
  <c r="K29" i="7"/>
  <c r="K28" i="7"/>
  <c r="K27" i="7"/>
  <c r="K26" i="7"/>
  <c r="K25" i="7"/>
  <c r="K24" i="7"/>
  <c r="BO11" i="11" l="1"/>
  <c r="BO58" i="10"/>
  <c r="BO13" i="11"/>
  <c r="BO60" i="10"/>
  <c r="BO11" i="14"/>
  <c r="BO13" i="14"/>
  <c r="AJ62" i="8"/>
  <c r="AD40" i="1" s="1"/>
  <c r="AJ61" i="8"/>
  <c r="BA24" i="1"/>
  <c r="K13" i="7"/>
  <c r="K12" i="7"/>
  <c r="K11" i="7"/>
  <c r="K4" i="7"/>
  <c r="K6" i="7"/>
  <c r="K5" i="7"/>
  <c r="K7" i="7"/>
  <c r="AD88" i="1" l="1"/>
  <c r="AD40" i="9"/>
  <c r="BA71" i="10"/>
  <c r="BA24" i="11"/>
  <c r="BA24" i="9"/>
  <c r="BA72" i="1"/>
  <c r="AD40" i="13"/>
  <c r="AG9" i="8"/>
  <c r="AB36" i="13" l="1"/>
  <c r="AA36" i="13"/>
  <c r="Z36" i="13"/>
  <c r="AB35" i="13"/>
  <c r="AA35" i="13"/>
  <c r="AB36" i="9"/>
  <c r="AA36" i="9"/>
  <c r="Z36" i="9"/>
  <c r="AB35" i="9"/>
  <c r="AA35" i="9"/>
  <c r="U34" i="12"/>
  <c r="AB36" i="1"/>
  <c r="AA36" i="1"/>
  <c r="Z36" i="1"/>
  <c r="AB35" i="1"/>
  <c r="AA35" i="1"/>
  <c r="U32" i="12"/>
  <c r="U30" i="12"/>
  <c r="U28" i="12"/>
  <c r="AE29" i="12"/>
  <c r="AD32" i="12"/>
  <c r="AD30" i="12"/>
  <c r="AD28" i="12"/>
  <c r="AK35" i="13" l="1"/>
  <c r="AD34" i="12"/>
  <c r="AA35" i="12"/>
  <c r="AK31" i="13"/>
  <c r="AM30" i="13"/>
  <c r="Z35" i="13"/>
  <c r="Z33" i="13"/>
  <c r="AK29" i="13"/>
  <c r="Z29" i="13"/>
  <c r="Z31" i="13"/>
  <c r="AK33" i="13"/>
  <c r="AH36" i="13"/>
  <c r="AV35" i="1"/>
  <c r="AV36" i="1"/>
  <c r="AV36" i="9" l="1"/>
  <c r="AV84" i="1"/>
  <c r="AV35" i="9"/>
  <c r="AV83" i="1"/>
  <c r="AV36" i="13"/>
  <c r="AK35" i="12"/>
  <c r="AK34" i="12"/>
  <c r="AV35" i="13"/>
  <c r="AI28" i="12"/>
  <c r="AS29" i="13"/>
  <c r="Q28" i="12" l="1"/>
  <c r="U29" i="13" l="1"/>
  <c r="U31" i="13"/>
  <c r="U33" i="13"/>
  <c r="U35" i="13"/>
  <c r="AA32" i="8"/>
  <c r="AA30" i="8"/>
  <c r="AA28" i="8"/>
  <c r="AA26" i="8"/>
  <c r="AH27" i="8"/>
  <c r="AJ27" i="8" s="1"/>
  <c r="AA33" i="8"/>
  <c r="AA31" i="8"/>
  <c r="AA29" i="8"/>
  <c r="AA27" i="8"/>
  <c r="AH28" i="8" l="1"/>
  <c r="AH29" i="8"/>
  <c r="AJ29" i="8" s="1"/>
  <c r="A9" i="1" l="1"/>
  <c r="A9" i="9" l="1"/>
  <c r="A9" i="11"/>
  <c r="A56" i="10"/>
  <c r="A57" i="1"/>
  <c r="AG45" i="1"/>
  <c r="AG45" i="13" l="1"/>
  <c r="AG45" i="9"/>
  <c r="AG93" i="1"/>
  <c r="X7" i="1"/>
  <c r="X7" i="11" l="1"/>
  <c r="X54" i="10"/>
  <c r="X7" i="9"/>
  <c r="X55" i="1"/>
  <c r="AR42" i="1"/>
  <c r="AN42" i="1"/>
  <c r="AA56" i="8"/>
  <c r="AE56" i="8" s="1"/>
  <c r="AE57" i="8" s="1"/>
  <c r="AN42" i="9" l="1"/>
  <c r="AN90" i="1"/>
  <c r="AR42" i="9"/>
  <c r="AR90" i="1"/>
  <c r="AI43" i="1"/>
  <c r="AI42" i="1"/>
  <c r="AR42" i="13"/>
  <c r="AN42" i="13"/>
  <c r="AI90" i="1" l="1"/>
  <c r="AI42" i="9"/>
  <c r="AI43" i="9"/>
  <c r="AI91" i="1"/>
  <c r="AI42" i="13"/>
  <c r="AI43" i="13"/>
  <c r="BZ4" i="1"/>
  <c r="BR4" i="1"/>
  <c r="BR4" i="11" l="1"/>
  <c r="BR51" i="10"/>
  <c r="BR4" i="9"/>
  <c r="BR52" i="1"/>
  <c r="BZ51" i="10"/>
  <c r="BZ4" i="9"/>
  <c r="BZ52" i="1"/>
  <c r="BZ4" i="11"/>
  <c r="BZ4" i="14"/>
  <c r="BZ4" i="10" l="1"/>
  <c r="BZ4" i="13"/>
  <c r="R7" i="7" l="1"/>
  <c r="R6" i="7"/>
  <c r="R5" i="7"/>
  <c r="R4" i="7"/>
  <c r="R3" i="7"/>
  <c r="R2" i="7"/>
  <c r="AG48" i="8" l="1"/>
  <c r="AG49" i="8"/>
  <c r="AG52" i="8"/>
  <c r="AG65" i="8"/>
  <c r="AG66" i="8"/>
  <c r="X41" i="1" l="1"/>
  <c r="AA41" i="1"/>
  <c r="I42" i="1"/>
  <c r="L42" i="1"/>
  <c r="S43" i="1"/>
  <c r="Y43" i="1"/>
  <c r="I46" i="1"/>
  <c r="L46" i="1"/>
  <c r="L42" i="9" l="1"/>
  <c r="L90" i="1"/>
  <c r="L46" i="9"/>
  <c r="L94" i="1"/>
  <c r="I42" i="9"/>
  <c r="I90" i="1"/>
  <c r="AA41" i="9"/>
  <c r="AA89" i="1"/>
  <c r="I46" i="9"/>
  <c r="I94" i="1"/>
  <c r="Y43" i="9"/>
  <c r="Y91" i="1"/>
  <c r="S91" i="1"/>
  <c r="S43" i="9"/>
  <c r="X41" i="9"/>
  <c r="X89" i="1"/>
  <c r="AU21" i="13"/>
  <c r="AQ21" i="13"/>
  <c r="AK21" i="13"/>
  <c r="AY5" i="1" l="1"/>
  <c r="AW5" i="1"/>
  <c r="AU5" i="1"/>
  <c r="AS5" i="1"/>
  <c r="AQ5" i="1"/>
  <c r="AO5" i="1"/>
  <c r="AM5" i="1"/>
  <c r="AO5" i="11" l="1"/>
  <c r="AO5" i="9"/>
  <c r="AO52" i="10"/>
  <c r="AO53" i="1"/>
  <c r="AS52" i="10"/>
  <c r="AS5" i="11"/>
  <c r="AS5" i="9"/>
  <c r="AS53" i="1"/>
  <c r="AM52" i="10"/>
  <c r="AM5" i="11"/>
  <c r="AM5" i="9"/>
  <c r="AM53" i="1"/>
  <c r="AU52" i="10"/>
  <c r="AU5" i="11"/>
  <c r="AU5" i="9"/>
  <c r="AU53" i="1"/>
  <c r="AW5" i="11"/>
  <c r="AW5" i="9"/>
  <c r="AW53" i="1"/>
  <c r="AW52" i="10"/>
  <c r="AQ53" i="1"/>
  <c r="AQ5" i="11"/>
  <c r="AQ52" i="10"/>
  <c r="AQ5" i="9"/>
  <c r="AY53" i="1"/>
  <c r="AY52" i="10"/>
  <c r="AY5" i="11"/>
  <c r="AY5" i="9"/>
  <c r="AY5" i="14"/>
  <c r="AY5" i="10"/>
  <c r="AY5" i="13"/>
  <c r="AW5" i="10"/>
  <c r="AW5" i="14"/>
  <c r="AW5" i="13"/>
  <c r="AU5" i="14"/>
  <c r="AU5" i="10"/>
  <c r="AU5" i="13"/>
  <c r="AS5" i="10"/>
  <c r="AS5" i="14"/>
  <c r="AS5" i="13"/>
  <c r="AQ5" i="14"/>
  <c r="AQ5" i="10"/>
  <c r="AQ5" i="13"/>
  <c r="AO5" i="10"/>
  <c r="AO5" i="14"/>
  <c r="AO5" i="13"/>
  <c r="AM5" i="14"/>
  <c r="AM5" i="10"/>
  <c r="AM5" i="13"/>
  <c r="AK5" i="1"/>
  <c r="AK21" i="1"/>
  <c r="AK68" i="10" l="1"/>
  <c r="AK21" i="11"/>
  <c r="AK52" i="10"/>
  <c r="AK5" i="11"/>
  <c r="AK5" i="9"/>
  <c r="AK53" i="1"/>
  <c r="AK21" i="14"/>
  <c r="AK5" i="10"/>
  <c r="AK5" i="14"/>
  <c r="AK5" i="13"/>
  <c r="S46" i="13" l="1"/>
  <c r="Y46" i="13"/>
  <c r="AH26" i="8"/>
  <c r="BR4" i="13" l="1"/>
  <c r="AJ26" i="8"/>
  <c r="AJ28" i="8"/>
  <c r="AJ51" i="8"/>
  <c r="AH49" i="8"/>
  <c r="AI49" i="8"/>
  <c r="AI48" i="8"/>
  <c r="AH48" i="8"/>
  <c r="BA24" i="13"/>
  <c r="AI9" i="8"/>
  <c r="AH9" i="8"/>
  <c r="BJ11" i="1"/>
  <c r="BG11" i="1"/>
  <c r="AI66" i="8"/>
  <c r="AH66" i="8"/>
  <c r="AI65" i="8"/>
  <c r="AH65" i="8"/>
  <c r="AI52" i="8"/>
  <c r="AH52" i="8"/>
  <c r="I42" i="13"/>
  <c r="A5" i="1"/>
  <c r="C5" i="1"/>
  <c r="G5" i="1"/>
  <c r="I5" i="1"/>
  <c r="K5" i="1"/>
  <c r="M5" i="1"/>
  <c r="O5" i="1"/>
  <c r="Q5" i="1"/>
  <c r="CE5" i="1"/>
  <c r="CH5" i="1"/>
  <c r="T6" i="1"/>
  <c r="AD7" i="1"/>
  <c r="AG7" i="1"/>
  <c r="T8" i="1"/>
  <c r="BA8" i="1"/>
  <c r="BR8" i="1"/>
  <c r="CE8" i="1"/>
  <c r="CH8" i="1"/>
  <c r="A9" i="10"/>
  <c r="S11" i="1"/>
  <c r="A12" i="1"/>
  <c r="S14" i="1"/>
  <c r="C19" i="1"/>
  <c r="BA19" i="1"/>
  <c r="G21" i="1"/>
  <c r="K21" i="1"/>
  <c r="AQ21" i="1"/>
  <c r="AU21" i="1"/>
  <c r="C22" i="1"/>
  <c r="C29" i="1"/>
  <c r="E29" i="1"/>
  <c r="C30" i="13"/>
  <c r="Q30" i="12"/>
  <c r="C32" i="13"/>
  <c r="N32" i="12"/>
  <c r="Q32" i="12"/>
  <c r="K34" i="13"/>
  <c r="N34" i="12"/>
  <c r="Q34" i="12"/>
  <c r="C38" i="1"/>
  <c r="I46" i="13"/>
  <c r="L46" i="13"/>
  <c r="S43" i="13"/>
  <c r="CE5" i="10"/>
  <c r="CH5" i="10"/>
  <c r="CC12" i="14"/>
  <c r="CC14" i="14"/>
  <c r="H42" i="10"/>
  <c r="U42" i="10"/>
  <c r="AH42" i="10"/>
  <c r="CE5" i="14"/>
  <c r="CH5" i="14"/>
  <c r="U20" i="12"/>
  <c r="AA20" i="12"/>
  <c r="AG20" i="12"/>
  <c r="U21" i="12"/>
  <c r="AD43" i="12"/>
  <c r="AH43" i="12"/>
  <c r="F2" i="7"/>
  <c r="N2" i="7"/>
  <c r="F3" i="7"/>
  <c r="N3" i="7"/>
  <c r="F4" i="7"/>
  <c r="N4" i="7"/>
  <c r="F5" i="7"/>
  <c r="N5" i="7"/>
  <c r="F6" i="7"/>
  <c r="N6" i="7"/>
  <c r="F7" i="7"/>
  <c r="N7" i="7"/>
  <c r="F8" i="7"/>
  <c r="N8" i="7"/>
  <c r="F9" i="7"/>
  <c r="N9" i="7"/>
  <c r="F10" i="7"/>
  <c r="N10" i="7"/>
  <c r="F11" i="7"/>
  <c r="F12" i="7"/>
  <c r="F13" i="7"/>
  <c r="F14" i="7"/>
  <c r="F15" i="7"/>
  <c r="F16" i="7"/>
  <c r="F17" i="7"/>
  <c r="F18" i="7"/>
  <c r="F19" i="7"/>
  <c r="F20" i="7"/>
  <c r="F21" i="7"/>
  <c r="BA24" i="10"/>
  <c r="BA24" i="14"/>
  <c r="S11" i="9" l="1"/>
  <c r="S58" i="10"/>
  <c r="S59" i="1"/>
  <c r="S11" i="11"/>
  <c r="BR8" i="9"/>
  <c r="BR55" i="10"/>
  <c r="BR56" i="1"/>
  <c r="BR8" i="11"/>
  <c r="Q5" i="10"/>
  <c r="Q53" i="1"/>
  <c r="Q52" i="10"/>
  <c r="Q5" i="11"/>
  <c r="Q5" i="9"/>
  <c r="E29" i="9"/>
  <c r="E77" i="1"/>
  <c r="AQ21" i="11"/>
  <c r="AQ68" i="10"/>
  <c r="C66" i="10"/>
  <c r="C19" i="11"/>
  <c r="C19" i="9"/>
  <c r="C67" i="1"/>
  <c r="BA8" i="9"/>
  <c r="BA55" i="10"/>
  <c r="BA56" i="1"/>
  <c r="BA8" i="11"/>
  <c r="T6" i="9"/>
  <c r="T54" i="1"/>
  <c r="O5" i="11"/>
  <c r="O5" i="9"/>
  <c r="O53" i="1"/>
  <c r="O52" i="10"/>
  <c r="G5" i="11"/>
  <c r="G5" i="9"/>
  <c r="G53" i="1"/>
  <c r="G52" i="10"/>
  <c r="BA66" i="10"/>
  <c r="BA19" i="11"/>
  <c r="BA19" i="9"/>
  <c r="BA67" i="1"/>
  <c r="AD54" i="10"/>
  <c r="AD7" i="9"/>
  <c r="AD7" i="11"/>
  <c r="AD55" i="1"/>
  <c r="BJ11" i="9"/>
  <c r="BJ11" i="11"/>
  <c r="BJ58" i="10"/>
  <c r="BJ59" i="1"/>
  <c r="C77" i="1"/>
  <c r="C29" i="9"/>
  <c r="K68" i="10"/>
  <c r="K21" i="11"/>
  <c r="K21" i="9"/>
  <c r="K69" i="1"/>
  <c r="S14" i="9"/>
  <c r="S61" i="10"/>
  <c r="S62" i="1"/>
  <c r="S14" i="11"/>
  <c r="CH8" i="11"/>
  <c r="CH8" i="9"/>
  <c r="CH55" i="10"/>
  <c r="CH56" i="1"/>
  <c r="T56" i="1"/>
  <c r="T8" i="9"/>
  <c r="CH5" i="13"/>
  <c r="CH5" i="9"/>
  <c r="CH53" i="1"/>
  <c r="M52" i="10"/>
  <c r="M5" i="11"/>
  <c r="M5" i="9"/>
  <c r="M53" i="1"/>
  <c r="C52" i="10"/>
  <c r="C5" i="11"/>
  <c r="C5" i="9"/>
  <c r="C53" i="1"/>
  <c r="C38" i="9"/>
  <c r="C86" i="1"/>
  <c r="AU68" i="10"/>
  <c r="AU21" i="11"/>
  <c r="I5" i="13"/>
  <c r="I53" i="1"/>
  <c r="I5" i="11"/>
  <c r="I52" i="10"/>
  <c r="I5" i="9"/>
  <c r="C22" i="14"/>
  <c r="C69" i="10"/>
  <c r="C22" i="11"/>
  <c r="C22" i="9"/>
  <c r="C70" i="1"/>
  <c r="G69" i="1"/>
  <c r="G21" i="11"/>
  <c r="G68" i="10"/>
  <c r="G21" i="9"/>
  <c r="A59" i="10"/>
  <c r="A60" i="1"/>
  <c r="A12" i="11"/>
  <c r="A12" i="9"/>
  <c r="CE55" i="10"/>
  <c r="CE56" i="1"/>
  <c r="CE8" i="11"/>
  <c r="CE8" i="9"/>
  <c r="AG54" i="10"/>
  <c r="AG7" i="9"/>
  <c r="AG7" i="11"/>
  <c r="AG55" i="1"/>
  <c r="CE5" i="13"/>
  <c r="CE5" i="9"/>
  <c r="CE53" i="1"/>
  <c r="K52" i="10"/>
  <c r="K5" i="11"/>
  <c r="K5" i="9"/>
  <c r="K53" i="1"/>
  <c r="A5" i="10"/>
  <c r="A52" i="10"/>
  <c r="A5" i="11"/>
  <c r="A5" i="9"/>
  <c r="A53" i="1"/>
  <c r="BG11" i="11"/>
  <c r="BG58" i="10"/>
  <c r="BG11" i="9"/>
  <c r="BG59" i="1"/>
  <c r="AA76" i="8"/>
  <c r="BM24" i="1" s="1"/>
  <c r="AA74" i="8"/>
  <c r="BU20" i="1" s="1"/>
  <c r="AA42" i="8"/>
  <c r="AG38" i="1" s="1"/>
  <c r="BJ11" i="10"/>
  <c r="BJ11" i="13"/>
  <c r="BJ11" i="14"/>
  <c r="BW11" i="13"/>
  <c r="BT11" i="13"/>
  <c r="BG11" i="10"/>
  <c r="BG11" i="13"/>
  <c r="BG11" i="14"/>
  <c r="C38" i="13"/>
  <c r="N29" i="12"/>
  <c r="BA19" i="10"/>
  <c r="AJ66" i="8"/>
  <c r="AE66" i="8" s="1"/>
  <c r="AJ49" i="8"/>
  <c r="AE49" i="8" s="1"/>
  <c r="I5" i="10"/>
  <c r="S14" i="13"/>
  <c r="A9" i="14"/>
  <c r="AU21" i="14"/>
  <c r="AQ21" i="14"/>
  <c r="AD7" i="10"/>
  <c r="Z17" i="12"/>
  <c r="BA16" i="10"/>
  <c r="BA5" i="14"/>
  <c r="K21" i="13"/>
  <c r="G21" i="14"/>
  <c r="A12" i="13"/>
  <c r="B20" i="12"/>
  <c r="A9" i="13"/>
  <c r="M5" i="10"/>
  <c r="C5" i="13"/>
  <c r="A5" i="13"/>
  <c r="T6" i="13"/>
  <c r="BA8" i="10"/>
  <c r="CE8" i="14"/>
  <c r="AQ21" i="10"/>
  <c r="B17" i="12"/>
  <c r="Q5" i="13"/>
  <c r="H32" i="12"/>
  <c r="BA19" i="14"/>
  <c r="Y12" i="10"/>
  <c r="BA8" i="13"/>
  <c r="M5" i="14"/>
  <c r="C5" i="10"/>
  <c r="K21" i="10"/>
  <c r="C5" i="14"/>
  <c r="S14" i="14"/>
  <c r="CE8" i="10"/>
  <c r="M5" i="13"/>
  <c r="AG7" i="13"/>
  <c r="K21" i="14"/>
  <c r="BA16" i="13"/>
  <c r="G36" i="12"/>
  <c r="BA19" i="13"/>
  <c r="C34" i="12"/>
  <c r="H28" i="12"/>
  <c r="BR8" i="13"/>
  <c r="BR8" i="10"/>
  <c r="K5" i="10"/>
  <c r="G21" i="13"/>
  <c r="K5" i="14"/>
  <c r="S14" i="10"/>
  <c r="BA16" i="14"/>
  <c r="CE8" i="13"/>
  <c r="Y46" i="12"/>
  <c r="C22" i="10"/>
  <c r="C22" i="13"/>
  <c r="D34" i="13"/>
  <c r="V46" i="12"/>
  <c r="Q5" i="14"/>
  <c r="I5" i="14"/>
  <c r="BA8" i="14"/>
  <c r="B28" i="12"/>
  <c r="CC11" i="14"/>
  <c r="CH8" i="10"/>
  <c r="G5" i="14"/>
  <c r="CH8" i="14"/>
  <c r="A12" i="14"/>
  <c r="A13" i="10"/>
  <c r="N28" i="12"/>
  <c r="O5" i="10"/>
  <c r="T8" i="13"/>
  <c r="AU21" i="10"/>
  <c r="O5" i="14"/>
  <c r="G5" i="10"/>
  <c r="N30" i="12"/>
  <c r="AE12" i="10"/>
  <c r="A5" i="14"/>
  <c r="G5" i="13"/>
  <c r="C19" i="13"/>
  <c r="C19" i="10"/>
  <c r="Y43" i="13"/>
  <c r="O5" i="13"/>
  <c r="BR8" i="14"/>
  <c r="G21" i="10"/>
  <c r="C29" i="13"/>
  <c r="S11" i="10"/>
  <c r="K5" i="13"/>
  <c r="S11" i="13"/>
  <c r="S11" i="14"/>
  <c r="AK21" i="10"/>
  <c r="AE12" i="13"/>
  <c r="CH8" i="13"/>
  <c r="AE12" i="14"/>
  <c r="C19" i="14"/>
  <c r="AJ48" i="8"/>
  <c r="AE48" i="8" s="1"/>
  <c r="Y12" i="13"/>
  <c r="Y12" i="14"/>
  <c r="I34" i="12"/>
  <c r="B32" i="12"/>
  <c r="N33" i="12"/>
  <c r="AK41" i="12"/>
  <c r="AJ52" i="8"/>
  <c r="D28" i="12"/>
  <c r="E29" i="13"/>
  <c r="AH17" i="12"/>
  <c r="X7" i="10"/>
  <c r="AJ65" i="8"/>
  <c r="AE65" i="8" s="1"/>
  <c r="CO9" i="1"/>
  <c r="AA41" i="13"/>
  <c r="X41" i="13"/>
  <c r="AH41" i="12"/>
  <c r="L42" i="13"/>
  <c r="N31" i="12"/>
  <c r="AG7" i="10"/>
  <c r="AG7" i="14"/>
  <c r="AE17" i="12"/>
  <c r="AD7" i="13"/>
  <c r="AD7" i="14"/>
  <c r="AJ9" i="8"/>
  <c r="X7" i="13"/>
  <c r="CO8" i="1"/>
  <c r="J32" i="13"/>
  <c r="N35" i="12"/>
  <c r="X7" i="14"/>
  <c r="BA5" i="13"/>
  <c r="BR4" i="14"/>
  <c r="BR4" i="10"/>
  <c r="BA5" i="10"/>
  <c r="BO11" i="1" l="1"/>
  <c r="BO13" i="1"/>
  <c r="AG38" i="9"/>
  <c r="AG86" i="1"/>
  <c r="BU20" i="11"/>
  <c r="BU20" i="9"/>
  <c r="BU67" i="10"/>
  <c r="BU68" i="1"/>
  <c r="BM24" i="14"/>
  <c r="BM24" i="11"/>
  <c r="BM24" i="9"/>
  <c r="BM72" i="1"/>
  <c r="BM71" i="10"/>
  <c r="BO13" i="13"/>
  <c r="BM24" i="13"/>
  <c r="BM24" i="10"/>
  <c r="AG38" i="13"/>
  <c r="AG36" i="12"/>
  <c r="BU20" i="14"/>
  <c r="BU20" i="10"/>
  <c r="BU20" i="13"/>
  <c r="BB13" i="1"/>
  <c r="BB11" i="1"/>
  <c r="D43" i="1"/>
  <c r="D42" i="1"/>
  <c r="D47" i="1"/>
  <c r="D46" i="1"/>
  <c r="AJ53" i="8"/>
  <c r="AJ55" i="8" s="1"/>
  <c r="AE52" i="8"/>
  <c r="Y8" i="1"/>
  <c r="Y6" i="1"/>
  <c r="AJ54" i="8"/>
  <c r="AJ47" i="8"/>
  <c r="AJ46" i="8" s="1"/>
  <c r="AJ45" i="8" s="1"/>
  <c r="AJ8" i="8"/>
  <c r="AJ10" i="8" s="1"/>
  <c r="AJ11" i="8" s="1"/>
  <c r="X9" i="1" s="1"/>
  <c r="BO13" i="9" l="1"/>
  <c r="BO61" i="1"/>
  <c r="BO11" i="9"/>
  <c r="BO59" i="1"/>
  <c r="D47" i="13"/>
  <c r="D47" i="9"/>
  <c r="D95" i="1"/>
  <c r="D90" i="1"/>
  <c r="D42" i="9"/>
  <c r="Y8" i="11"/>
  <c r="Y55" i="10"/>
  <c r="Y8" i="9"/>
  <c r="Y56" i="1"/>
  <c r="D43" i="9"/>
  <c r="D91" i="1"/>
  <c r="BB13" i="11"/>
  <c r="BB60" i="10"/>
  <c r="BB13" i="9"/>
  <c r="BB61" i="1"/>
  <c r="Y6" i="11"/>
  <c r="Y54" i="1"/>
  <c r="Y53" i="10"/>
  <c r="Y6" i="9"/>
  <c r="D46" i="13"/>
  <c r="D94" i="1"/>
  <c r="D46" i="9"/>
  <c r="BB58" i="10"/>
  <c r="BB59" i="1"/>
  <c r="BB11" i="11"/>
  <c r="BB11" i="9"/>
  <c r="AJ56" i="8"/>
  <c r="C41" i="1"/>
  <c r="CA12" i="1" s="1"/>
  <c r="CA10" i="1"/>
  <c r="BB11" i="14"/>
  <c r="BB11" i="13"/>
  <c r="BB11" i="10"/>
  <c r="BB13" i="14"/>
  <c r="BB13" i="10"/>
  <c r="BB13" i="13"/>
  <c r="BO11" i="13"/>
  <c r="AD42" i="12"/>
  <c r="S42" i="1"/>
  <c r="S41" i="1"/>
  <c r="D42" i="13"/>
  <c r="D43" i="13"/>
  <c r="P46" i="12"/>
  <c r="R47" i="12"/>
  <c r="Y6" i="10"/>
  <c r="Z16" i="12"/>
  <c r="Y6" i="13"/>
  <c r="Y6" i="14"/>
  <c r="Y8" i="10"/>
  <c r="Y8" i="13"/>
  <c r="Y8" i="14"/>
  <c r="Z18" i="12"/>
  <c r="AJ57" i="8"/>
  <c r="AJ59" i="8"/>
  <c r="AJ60" i="8" s="1"/>
  <c r="AJ50" i="8"/>
  <c r="S41" i="9" l="1"/>
  <c r="S89" i="1"/>
  <c r="S42" i="9"/>
  <c r="S90" i="1"/>
  <c r="AJ58" i="8"/>
  <c r="B48" i="1"/>
  <c r="BO41" i="1" s="1"/>
  <c r="S42" i="13"/>
  <c r="S41" i="13"/>
  <c r="AC41" i="12"/>
  <c r="CF48" i="1" l="1"/>
  <c r="CA14" i="1"/>
  <c r="AA40" i="1"/>
</calcChain>
</file>

<file path=xl/sharedStrings.xml><?xml version="1.0" encoding="utf-8"?>
<sst xmlns="http://schemas.openxmlformats.org/spreadsheetml/2006/main" count="2637" uniqueCount="729">
  <si>
    <t>■指定登録依頼書</t>
    <rPh sb="1" eb="3">
      <t>シテイ</t>
    </rPh>
    <rPh sb="3" eb="5">
      <t>トウロク</t>
    </rPh>
    <rPh sb="5" eb="8">
      <t>イライショ</t>
    </rPh>
    <phoneticPr fontId="2"/>
  </si>
  <si>
    <t>年／年度の入力において「元」は不可、「1」と入力してください。</t>
    <rPh sb="0" eb="1">
      <t>ネン</t>
    </rPh>
    <rPh sb="2" eb="4">
      <t>ネンド</t>
    </rPh>
    <rPh sb="5" eb="7">
      <t>ニュウリョク</t>
    </rPh>
    <rPh sb="12" eb="13">
      <t>モト</t>
    </rPh>
    <rPh sb="15" eb="17">
      <t>フカ</t>
    </rPh>
    <rPh sb="22" eb="24">
      <t>ニュウリョク</t>
    </rPh>
    <phoneticPr fontId="1"/>
  </si>
  <si>
    <t>■作業者記入欄</t>
    <phoneticPr fontId="2"/>
  </si>
  <si>
    <r>
      <rPr>
        <b/>
        <sz val="10"/>
        <color indexed="10"/>
        <rFont val="ＭＳ Ｐゴシック"/>
        <family val="3"/>
        <charset val="128"/>
      </rPr>
      <t xml:space="preserve"> 注意
</t>
    </r>
    <r>
      <rPr>
        <sz val="10"/>
        <color indexed="10"/>
        <rFont val="ＭＳ Ｐゴシック"/>
        <family val="3"/>
        <charset val="128"/>
      </rPr>
      <t xml:space="preserve">   従事者指定は1事業所1指定（日にち単位）です。
   従事者指定解除した日に、同事業所で従事者指定することは
   できません。</t>
    </r>
    <phoneticPr fontId="1"/>
  </si>
  <si>
    <t>中央登録番号</t>
    <rPh sb="0" eb="2">
      <t>チュウオウ</t>
    </rPh>
    <rPh sb="2" eb="4">
      <t>トウロク</t>
    </rPh>
    <rPh sb="4" eb="6">
      <t>バンゴウ</t>
    </rPh>
    <phoneticPr fontId="2"/>
  </si>
  <si>
    <t>-</t>
  </si>
  <si>
    <t>中央登録番号が無い方は入力不要</t>
    <rPh sb="0" eb="2">
      <t>チュウオウ</t>
    </rPh>
    <rPh sb="2" eb="4">
      <t>トウロク</t>
    </rPh>
    <rPh sb="4" eb="6">
      <t>バンゴウ</t>
    </rPh>
    <rPh sb="7" eb="8">
      <t>ナ</t>
    </rPh>
    <rPh sb="9" eb="10">
      <t>カタ</t>
    </rPh>
    <rPh sb="11" eb="13">
      <t>ニュウリョク</t>
    </rPh>
    <rPh sb="13" eb="15">
      <t>フヨウ</t>
    </rPh>
    <phoneticPr fontId="1"/>
  </si>
  <si>
    <t>氏名</t>
    <rPh sb="0" eb="2">
      <t>シメイ</t>
    </rPh>
    <phoneticPr fontId="2"/>
  </si>
  <si>
    <t>フリガナ</t>
    <phoneticPr fontId="2"/>
  </si>
  <si>
    <t>（姓）</t>
    <rPh sb="1" eb="2">
      <t>セイ</t>
    </rPh>
    <phoneticPr fontId="2"/>
  </si>
  <si>
    <t>（名）</t>
  </si>
  <si>
    <t>漢字</t>
    <rPh sb="0" eb="2">
      <t>カンジ</t>
    </rPh>
    <phoneticPr fontId="2"/>
  </si>
  <si>
    <t>←外国人であって人名が漢字の場合、漢字表示に加えてアルファベット表示の記載も行ってください。
　【入力例】　漢字氏名（アルファベット氏名：Family First Middle）</t>
    <rPh sb="1" eb="4">
      <t>ガイコクジン</t>
    </rPh>
    <rPh sb="8" eb="10">
      <t>ジンメイ</t>
    </rPh>
    <rPh sb="11" eb="13">
      <t>カンジ</t>
    </rPh>
    <rPh sb="14" eb="16">
      <t>バアイ</t>
    </rPh>
    <rPh sb="17" eb="19">
      <t>カンジ</t>
    </rPh>
    <rPh sb="19" eb="21">
      <t>ヒョウジ</t>
    </rPh>
    <rPh sb="22" eb="23">
      <t>クワ</t>
    </rPh>
    <rPh sb="32" eb="34">
      <t>ヒョウジ</t>
    </rPh>
    <rPh sb="35" eb="37">
      <t>キサイ</t>
    </rPh>
    <rPh sb="38" eb="39">
      <t>オコナ</t>
    </rPh>
    <rPh sb="49" eb="52">
      <t>ニュウリョクレイ</t>
    </rPh>
    <rPh sb="54" eb="56">
      <t>カンジ</t>
    </rPh>
    <rPh sb="56" eb="58">
      <t>シメイ</t>
    </rPh>
    <rPh sb="66" eb="68">
      <t>シメイ</t>
    </rPh>
    <phoneticPr fontId="1"/>
  </si>
  <si>
    <t>性別</t>
    <rPh sb="0" eb="2">
      <t>セイベツ</t>
    </rPh>
    <phoneticPr fontId="2"/>
  </si>
  <si>
    <t>生年月日</t>
    <rPh sb="0" eb="2">
      <t>セイネン</t>
    </rPh>
    <rPh sb="2" eb="4">
      <t>ガッピ</t>
    </rPh>
    <phoneticPr fontId="2"/>
  </si>
  <si>
    <t>年</t>
    <rPh sb="0" eb="1">
      <t>ネン</t>
    </rPh>
    <phoneticPr fontId="2"/>
  </si>
  <si>
    <t>月</t>
    <rPh sb="0" eb="1">
      <t>ガツ</t>
    </rPh>
    <phoneticPr fontId="2"/>
  </si>
  <si>
    <t>日</t>
    <rPh sb="0" eb="1">
      <t>ニチ</t>
    </rPh>
    <phoneticPr fontId="2"/>
  </si>
  <si>
    <t>←</t>
    <phoneticPr fontId="1"/>
  </si>
  <si>
    <r>
      <rPr>
        <sz val="9"/>
        <rFont val="ＭＳ Ｐゴシック"/>
        <family val="3"/>
        <charset val="128"/>
      </rPr>
      <t>「昭和」、「平成」、「令和」又は「西暦」選択してください。</t>
    </r>
    <r>
      <rPr>
        <sz val="9"/>
        <color rgb="FFFF0000"/>
        <rFont val="ＭＳ Ｐゴシック"/>
        <family val="3"/>
        <charset val="128"/>
      </rPr>
      <t xml:space="preserve">
　外国人の方は「西暦」としてください。</t>
    </r>
    <rPh sb="1" eb="3">
      <t>ショウワ</t>
    </rPh>
    <rPh sb="6" eb="8">
      <t>ヘイセイ</t>
    </rPh>
    <rPh sb="11" eb="13">
      <t>レイワ</t>
    </rPh>
    <rPh sb="14" eb="15">
      <t>マタ</t>
    </rPh>
    <rPh sb="17" eb="19">
      <t>セイレキ</t>
    </rPh>
    <rPh sb="20" eb="22">
      <t>センタク</t>
    </rPh>
    <rPh sb="33" eb="34">
      <t>ジン</t>
    </rPh>
    <phoneticPr fontId="1"/>
  </si>
  <si>
    <t>職員番号</t>
    <rPh sb="0" eb="2">
      <t>ショクイン</t>
    </rPh>
    <rPh sb="2" eb="4">
      <t>バンゴウ</t>
    </rPh>
    <phoneticPr fontId="2"/>
  </si>
  <si>
    <t>職員等のみ入力してください</t>
    <rPh sb="0" eb="2">
      <t>ショクイン</t>
    </rPh>
    <rPh sb="2" eb="3">
      <t>ナド</t>
    </rPh>
    <rPh sb="5" eb="7">
      <t>ニュウリョク</t>
    </rPh>
    <phoneticPr fontId="1"/>
  </si>
  <si>
    <t>国籍</t>
    <rPh sb="0" eb="2">
      <t>コクセキ</t>
    </rPh>
    <phoneticPr fontId="2"/>
  </si>
  <si>
    <r>
      <rPr>
        <sz val="9"/>
        <color indexed="10"/>
        <rFont val="ＭＳ Ｐゴシック"/>
        <family val="3"/>
        <charset val="128"/>
      </rPr>
      <t>学生はここにチェックを入れてください
　　　　　　　　　　　　　　　　　　</t>
    </r>
    <r>
      <rPr>
        <sz val="12"/>
        <color rgb="FFFF0000"/>
        <rFont val="ＭＳ Ｐゴシック"/>
        <family val="3"/>
        <charset val="128"/>
      </rPr>
      <t>注意！</t>
    </r>
    <r>
      <rPr>
        <sz val="10"/>
        <color indexed="10"/>
        <rFont val="ＭＳ Ｐゴシック"/>
        <family val="3"/>
        <charset val="128"/>
      </rPr>
      <t xml:space="preserve">
</t>
    </r>
    <rPh sb="0" eb="2">
      <t>ガクセイ</t>
    </rPh>
    <rPh sb="11" eb="12">
      <t>イ</t>
    </rPh>
    <rPh sb="50" eb="52">
      <t>チュウイ</t>
    </rPh>
    <phoneticPr fontId="1"/>
  </si>
  <si>
    <t>18歳未満のチェック→</t>
    <rPh sb="2" eb="3">
      <t>サイ</t>
    </rPh>
    <rPh sb="3" eb="5">
      <t>ミマン</t>
    </rPh>
    <phoneticPr fontId="1"/>
  </si>
  <si>
    <r>
      <rPr>
        <b/>
        <sz val="10"/>
        <color indexed="10"/>
        <rFont val="ＭＳ Ｐゴシック"/>
        <family val="3"/>
        <charset val="128"/>
      </rPr>
      <t xml:space="preserve"> 注意
</t>
    </r>
    <r>
      <rPr>
        <sz val="10"/>
        <color indexed="10"/>
        <rFont val="ＭＳ Ｐゴシック"/>
        <family val="3"/>
        <charset val="128"/>
      </rPr>
      <t xml:space="preserve">   </t>
    </r>
    <r>
      <rPr>
        <b/>
        <sz val="10"/>
        <color rgb="FFFF0000"/>
        <rFont val="ＭＳ Ｐゴシック"/>
        <family val="3"/>
        <charset val="128"/>
      </rPr>
      <t>QSTリサーチアシスタント</t>
    </r>
    <r>
      <rPr>
        <sz val="10"/>
        <color indexed="10"/>
        <rFont val="ＭＳ Ｐゴシック"/>
        <family val="3"/>
        <charset val="128"/>
      </rPr>
      <t>の方は元所属において学生であっても
　チェックは入れないでください。</t>
    </r>
    <rPh sb="21" eb="22">
      <t>カタ</t>
    </rPh>
    <rPh sb="23" eb="24">
      <t>モト</t>
    </rPh>
    <rPh sb="24" eb="26">
      <t>ショゾク</t>
    </rPh>
    <rPh sb="30" eb="32">
      <t>ガクセイ</t>
    </rPh>
    <rPh sb="44" eb="45">
      <t>イ</t>
    </rPh>
    <phoneticPr fontId="1"/>
  </si>
  <si>
    <t>放管手帳</t>
    <rPh sb="0" eb="1">
      <t>ホウ</t>
    </rPh>
    <rPh sb="1" eb="2">
      <t>カン</t>
    </rPh>
    <rPh sb="2" eb="4">
      <t>テチョウ</t>
    </rPh>
    <phoneticPr fontId="2"/>
  </si>
  <si>
    <t>■会社等（外来者）</t>
    <rPh sb="1" eb="3">
      <t>カイシャ</t>
    </rPh>
    <rPh sb="3" eb="4">
      <t>トウ</t>
    </rPh>
    <rPh sb="5" eb="8">
      <t>ガイライシャ</t>
    </rPh>
    <phoneticPr fontId="2"/>
  </si>
  <si>
    <t>所属会社名（全角30文字）</t>
    <rPh sb="0" eb="2">
      <t>ショゾク</t>
    </rPh>
    <rPh sb="2" eb="4">
      <t>カイシャ</t>
    </rPh>
    <rPh sb="4" eb="5">
      <t>メイ</t>
    </rPh>
    <rPh sb="6" eb="8">
      <t>ゼンカク</t>
    </rPh>
    <rPh sb="10" eb="12">
      <t>モジ</t>
    </rPh>
    <phoneticPr fontId="2"/>
  </si>
  <si>
    <t>機構との契約先である会社又は大学等</t>
    <rPh sb="0" eb="2">
      <t>キコウ</t>
    </rPh>
    <rPh sb="4" eb="7">
      <t>ケイヤクサキ</t>
    </rPh>
    <rPh sb="10" eb="12">
      <t>カイシャ</t>
    </rPh>
    <rPh sb="12" eb="13">
      <t>マタ</t>
    </rPh>
    <rPh sb="14" eb="17">
      <t>ダイガクナド</t>
    </rPh>
    <phoneticPr fontId="1"/>
  </si>
  <si>
    <t>事業所等（全角30文字）</t>
    <rPh sb="0" eb="3">
      <t>ジギョウショ</t>
    </rPh>
    <rPh sb="3" eb="4">
      <t>トウ</t>
    </rPh>
    <rPh sb="5" eb="7">
      <t>ゼンカク</t>
    </rPh>
    <rPh sb="9" eb="11">
      <t>モジ</t>
    </rPh>
    <phoneticPr fontId="2"/>
  </si>
  <si>
    <t>住所</t>
    <rPh sb="0" eb="2">
      <t>ジュウショ</t>
    </rPh>
    <phoneticPr fontId="2"/>
  </si>
  <si>
    <t>郵便番号</t>
    <rPh sb="0" eb="4">
      <t>ユウビンバンゴウ</t>
    </rPh>
    <phoneticPr fontId="2"/>
  </si>
  <si>
    <t>-</t>
    <phoneticPr fontId="2"/>
  </si>
  <si>
    <t>住所</t>
    <phoneticPr fontId="2"/>
  </si>
  <si>
    <t>TEL</t>
    <phoneticPr fontId="2"/>
  </si>
  <si>
    <t>(</t>
    <phoneticPr fontId="2"/>
  </si>
  <si>
    <t>)</t>
    <phoneticPr fontId="2"/>
  </si>
  <si>
    <r>
      <t>■被ばく前歴</t>
    </r>
    <r>
      <rPr>
        <b/>
        <sz val="11"/>
        <color indexed="10"/>
        <rFont val="ＭＳ Ｐゴシック"/>
        <family val="3"/>
        <charset val="128"/>
      </rPr>
      <t>（該当無しは空白）</t>
    </r>
    <r>
      <rPr>
        <sz val="11"/>
        <color indexed="10"/>
        <rFont val="ＭＳ Ｐゴシック"/>
        <family val="3"/>
        <charset val="128"/>
      </rPr>
      <t>※数字以外の文字を入れると印刷出来ません</t>
    </r>
    <rPh sb="1" eb="2">
      <t>ヒ</t>
    </rPh>
    <rPh sb="4" eb="6">
      <t>ゼンレキ</t>
    </rPh>
    <rPh sb="7" eb="9">
      <t>ガイトウ</t>
    </rPh>
    <rPh sb="9" eb="10">
      <t>ナ</t>
    </rPh>
    <rPh sb="12" eb="14">
      <t>クウハク</t>
    </rPh>
    <rPh sb="16" eb="20">
      <t>スウジイガイ</t>
    </rPh>
    <rPh sb="21" eb="23">
      <t>モジ</t>
    </rPh>
    <rPh sb="24" eb="25">
      <t>イ</t>
    </rPh>
    <rPh sb="28" eb="30">
      <t>インサツ</t>
    </rPh>
    <rPh sb="30" eb="32">
      <t>デキ</t>
    </rPh>
    <phoneticPr fontId="2"/>
  </si>
  <si>
    <r>
      <t xml:space="preserve">昭和63年度(1988年度)以前の
集積線量
</t>
    </r>
    <r>
      <rPr>
        <b/>
        <sz val="10"/>
        <rFont val="ＭＳ Ｐゴシック"/>
        <family val="3"/>
        <charset val="128"/>
      </rPr>
      <t>（職員等のみ）</t>
    </r>
    <rPh sb="0" eb="2">
      <t>ショウワ</t>
    </rPh>
    <rPh sb="4" eb="6">
      <t>ネンド</t>
    </rPh>
    <rPh sb="11" eb="13">
      <t>ネンド</t>
    </rPh>
    <rPh sb="14" eb="16">
      <t>イゼン</t>
    </rPh>
    <rPh sb="18" eb="20">
      <t>シュウセキ</t>
    </rPh>
    <rPh sb="20" eb="22">
      <t>センリョウ</t>
    </rPh>
    <rPh sb="24" eb="27">
      <t>ショクイントウ</t>
    </rPh>
    <phoneticPr fontId="2"/>
  </si>
  <si>
    <t>昭和</t>
    <rPh sb="0" eb="2">
      <t>ショウワ</t>
    </rPh>
    <phoneticPr fontId="2"/>
  </si>
  <si>
    <t>年度</t>
    <rPh sb="0" eb="2">
      <t>ネンド</t>
    </rPh>
    <phoneticPr fontId="2"/>
  </si>
  <si>
    <t>[mrem]</t>
    <phoneticPr fontId="2"/>
  </si>
  <si>
    <t xml:space="preserve">・職員等（作業者区分が、定年制職員、任期制職員等
　及び役員）の方は入力してください。
・職員等以外の方は入力は不要です。
</t>
    <rPh sb="1" eb="4">
      <t>ショクイントウ</t>
    </rPh>
    <rPh sb="5" eb="8">
      <t>サギョウシャ</t>
    </rPh>
    <rPh sb="8" eb="10">
      <t>クブン</t>
    </rPh>
    <rPh sb="12" eb="15">
      <t>テイネンセイ</t>
    </rPh>
    <rPh sb="15" eb="17">
      <t>ショクイン</t>
    </rPh>
    <rPh sb="18" eb="21">
      <t>ニンキセイ</t>
    </rPh>
    <rPh sb="21" eb="24">
      <t>ショクイントウ</t>
    </rPh>
    <rPh sb="26" eb="27">
      <t>オヨ</t>
    </rPh>
    <rPh sb="28" eb="30">
      <t>ヤクイン</t>
    </rPh>
    <rPh sb="32" eb="33">
      <t>カタ</t>
    </rPh>
    <rPh sb="34" eb="36">
      <t>ニュウリョク</t>
    </rPh>
    <rPh sb="46" eb="49">
      <t>ショクイントウ</t>
    </rPh>
    <rPh sb="49" eb="51">
      <t>イガイ</t>
    </rPh>
    <rPh sb="52" eb="53">
      <t>カタ</t>
    </rPh>
    <rPh sb="54" eb="56">
      <t>ニュウリョク</t>
    </rPh>
    <rPh sb="57" eb="59">
      <t>フヨウ</t>
    </rPh>
    <phoneticPr fontId="1"/>
  </si>
  <si>
    <t>　～昭和63年度</t>
    <rPh sb="2" eb="4">
      <t>ショウワ</t>
    </rPh>
    <rPh sb="6" eb="8">
      <t>ネンド</t>
    </rPh>
    <phoneticPr fontId="1"/>
  </si>
  <si>
    <t>（</t>
    <phoneticPr fontId="2"/>
  </si>
  <si>
    <t>X )</t>
    <phoneticPr fontId="2"/>
  </si>
  <si>
    <r>
      <t xml:space="preserve">平成元年度(1989年度)以後の
実効線量
</t>
    </r>
    <r>
      <rPr>
        <b/>
        <sz val="10"/>
        <rFont val="ＭＳ Ｐゴシック"/>
        <family val="3"/>
        <charset val="128"/>
      </rPr>
      <t>（職員等のみ）</t>
    </r>
    <rPh sb="0" eb="2">
      <t>ヘイセイ</t>
    </rPh>
    <rPh sb="2" eb="4">
      <t>ガンネン</t>
    </rPh>
    <rPh sb="4" eb="5">
      <t>ド</t>
    </rPh>
    <rPh sb="10" eb="12">
      <t>ネンド</t>
    </rPh>
    <rPh sb="13" eb="15">
      <t>イゴ</t>
    </rPh>
    <rPh sb="17" eb="19">
      <t>ジッコウ</t>
    </rPh>
    <rPh sb="19" eb="21">
      <t>センリョウ</t>
    </rPh>
    <rPh sb="23" eb="26">
      <t>ショクイントウ</t>
    </rPh>
    <phoneticPr fontId="2"/>
  </si>
  <si>
    <t>平成</t>
    <rPh sb="0" eb="2">
      <t>ヘイセイ</t>
    </rPh>
    <phoneticPr fontId="1"/>
  </si>
  <si>
    <t>[mSv]</t>
    <phoneticPr fontId="2"/>
  </si>
  <si>
    <t>　～前年度</t>
    <rPh sb="2" eb="5">
      <t>ゼンネンド</t>
    </rPh>
    <phoneticPr fontId="1"/>
  </si>
  <si>
    <t>「令和」又は「西暦」を選択してください。</t>
    <rPh sb="1" eb="3">
      <t>レイワ</t>
    </rPh>
    <rPh sb="4" eb="5">
      <t>マタ</t>
    </rPh>
    <rPh sb="7" eb="9">
      <t>セイレキ</t>
    </rPh>
    <rPh sb="11" eb="13">
      <t>センタク</t>
    </rPh>
    <phoneticPr fontId="1"/>
  </si>
  <si>
    <t xml:space="preserve">前年度までの
過去4年間の
実効線量及び
眼の水晶体の
等価線量
</t>
    <rPh sb="18" eb="19">
      <t>オヨ</t>
    </rPh>
    <rPh sb="21" eb="22">
      <t>メ</t>
    </rPh>
    <rPh sb="23" eb="26">
      <t>スイショウタイ</t>
    </rPh>
    <rPh sb="28" eb="30">
      <t>トウカ</t>
    </rPh>
    <rPh sb="30" eb="32">
      <t>センリョウ</t>
    </rPh>
    <phoneticPr fontId="2"/>
  </si>
  <si>
    <t>前年度</t>
    <rPh sb="0" eb="3">
      <t>ゼンネンド</t>
    </rPh>
    <phoneticPr fontId="2"/>
  </si>
  <si>
    <t>令和</t>
    <rPh sb="0" eb="2">
      <t>レイワ</t>
    </rPh>
    <phoneticPr fontId="1"/>
  </si>
  <si>
    <t>実効線量</t>
    <rPh sb="0" eb="2">
      <t>ジッコウ</t>
    </rPh>
    <rPh sb="2" eb="4">
      <t>センリョウ</t>
    </rPh>
    <phoneticPr fontId="1"/>
  </si>
  <si>
    <t>年</t>
    <rPh sb="0" eb="1">
      <t>ネン</t>
    </rPh>
    <phoneticPr fontId="1"/>
  </si>
  <si>
    <r>
      <rPr>
        <b/>
        <sz val="11"/>
        <color rgb="FFFF0000"/>
        <rFont val="ＭＳ Ｐゴシック"/>
        <family val="3"/>
        <charset val="128"/>
      </rPr>
      <t>・全ての方（職員等及び職員等以外）は、必ず入力してください。</t>
    </r>
    <r>
      <rPr>
        <sz val="10"/>
        <rFont val="ＭＳ Ｐゴシック"/>
        <family val="3"/>
        <charset val="128"/>
      </rPr>
      <t xml:space="preserve">
</t>
    </r>
    <r>
      <rPr>
        <sz val="6"/>
        <rFont val="ＭＳ Ｐゴシック"/>
        <family val="3"/>
        <charset val="128"/>
      </rPr>
      <t xml:space="preserve">
</t>
    </r>
    <r>
      <rPr>
        <sz val="10"/>
        <rFont val="ＭＳ Ｐゴシック"/>
        <family val="3"/>
        <charset val="128"/>
      </rPr>
      <t>「前年度までの過去4年間の実効線量及び眼の水晶体の等価線量」に放射線業務従事者として</t>
    </r>
    <r>
      <rPr>
        <u/>
        <sz val="10"/>
        <rFont val="ＭＳ Ｐゴシック"/>
        <family val="3"/>
        <charset val="128"/>
      </rPr>
      <t>作業実績の無い場合は、従事せずに☑してください。</t>
    </r>
    <r>
      <rPr>
        <sz val="10"/>
        <rFont val="ＭＳ Ｐゴシック"/>
        <family val="3"/>
        <charset val="128"/>
      </rPr>
      <t xml:space="preserve">
</t>
    </r>
    <r>
      <rPr>
        <sz val="6"/>
        <rFont val="ＭＳ Ｐゴシック"/>
        <family val="3"/>
        <charset val="128"/>
      </rPr>
      <t xml:space="preserve">
</t>
    </r>
    <r>
      <rPr>
        <sz val="10"/>
        <rFont val="ＭＳ Ｐゴシック"/>
        <family val="3"/>
        <charset val="128"/>
      </rPr>
      <t>「0.0」と入力すると、当該年度の「</t>
    </r>
    <r>
      <rPr>
        <sz val="10"/>
        <color rgb="FFFF0000"/>
        <rFont val="ＭＳ Ｐゴシック"/>
        <family val="3"/>
        <charset val="128"/>
      </rPr>
      <t>作業実績：有</t>
    </r>
    <r>
      <rPr>
        <sz val="10"/>
        <rFont val="ＭＳ Ｐゴシック"/>
        <family val="3"/>
        <charset val="128"/>
      </rPr>
      <t xml:space="preserve">、積算線量0.0mSv」の意味になります。
</t>
    </r>
    <r>
      <rPr>
        <sz val="6"/>
        <rFont val="ＭＳ Ｐゴシック"/>
        <family val="3"/>
        <charset val="128"/>
      </rPr>
      <t xml:space="preserve">
</t>
    </r>
    <r>
      <rPr>
        <sz val="10"/>
        <rFont val="ＭＳ Ｐゴシック"/>
        <family val="3"/>
        <charset val="128"/>
      </rPr>
      <t xml:space="preserve">眼の水晶体の等価線量は、眼の水晶体について特別な測定・評価をしていない場合は、実効線量と同じ値としてください。
</t>
    </r>
    <r>
      <rPr>
        <sz val="6"/>
        <rFont val="ＭＳ Ｐゴシック"/>
        <family val="3"/>
        <charset val="128"/>
      </rPr>
      <t xml:space="preserve">
</t>
    </r>
    <r>
      <rPr>
        <sz val="10"/>
        <rFont val="ＭＳ Ｐゴシック"/>
        <family val="3"/>
        <charset val="128"/>
      </rPr>
      <t>なお、</t>
    </r>
    <r>
      <rPr>
        <u/>
        <sz val="10"/>
        <rFont val="ＭＳ Ｐゴシック"/>
        <family val="3"/>
        <charset val="128"/>
      </rPr>
      <t>眼の水晶体の等価線量は</t>
    </r>
    <r>
      <rPr>
        <u/>
        <sz val="10"/>
        <color rgb="FFFF0000"/>
        <rFont val="ＭＳ Ｐゴシック"/>
        <family val="3"/>
        <charset val="128"/>
      </rPr>
      <t>令和3年度(2021年度)以降は必須</t>
    </r>
    <r>
      <rPr>
        <sz val="10"/>
        <rFont val="ＭＳ Ｐゴシック"/>
        <family val="3"/>
        <charset val="128"/>
      </rPr>
      <t>です。</t>
    </r>
    <rPh sb="1" eb="2">
      <t>スベ</t>
    </rPh>
    <rPh sb="4" eb="5">
      <t>カタ</t>
    </rPh>
    <rPh sb="6" eb="9">
      <t>ショクイントウ</t>
    </rPh>
    <rPh sb="9" eb="10">
      <t>オヨ</t>
    </rPh>
    <rPh sb="11" eb="14">
      <t>ショクイントウ</t>
    </rPh>
    <rPh sb="14" eb="16">
      <t>イガイ</t>
    </rPh>
    <rPh sb="19" eb="20">
      <t>カナラ</t>
    </rPh>
    <rPh sb="21" eb="23">
      <t>ニュウリョク</t>
    </rPh>
    <rPh sb="36" eb="39">
      <t>ゼンネンド</t>
    </rPh>
    <rPh sb="42" eb="44">
      <t>カコ</t>
    </rPh>
    <rPh sb="45" eb="47">
      <t>ネンカン</t>
    </rPh>
    <rPh sb="48" eb="50">
      <t>ジッコウ</t>
    </rPh>
    <rPh sb="50" eb="52">
      <t>センリョウ</t>
    </rPh>
    <rPh sb="52" eb="53">
      <t>オヨ</t>
    </rPh>
    <rPh sb="54" eb="55">
      <t>メ</t>
    </rPh>
    <rPh sb="56" eb="59">
      <t>スイショウタイ</t>
    </rPh>
    <rPh sb="60" eb="62">
      <t>トウカ</t>
    </rPh>
    <rPh sb="62" eb="64">
      <t>センリョウ</t>
    </rPh>
    <rPh sb="66" eb="69">
      <t>ホウシャセン</t>
    </rPh>
    <rPh sb="69" eb="71">
      <t>ギョウム</t>
    </rPh>
    <rPh sb="71" eb="74">
      <t>ジュウジシャ</t>
    </rPh>
    <rPh sb="74" eb="76">
      <t>サギョウ</t>
    </rPh>
    <rPh sb="76" eb="78">
      <t>ジッセキ</t>
    </rPh>
    <rPh sb="79" eb="80">
      <t>ナ</t>
    </rPh>
    <rPh sb="81" eb="83">
      <t>バアイ</t>
    </rPh>
    <rPh sb="85" eb="87">
      <t>ジュウジ</t>
    </rPh>
    <rPh sb="109" eb="111">
      <t>ニュウリョク</t>
    </rPh>
    <rPh sb="115" eb="117">
      <t>トウガイ</t>
    </rPh>
    <rPh sb="117" eb="119">
      <t>ネンド</t>
    </rPh>
    <rPh sb="121" eb="123">
      <t>サギョウ</t>
    </rPh>
    <rPh sb="123" eb="125">
      <t>ジッセキ</t>
    </rPh>
    <rPh sb="126" eb="127">
      <t>ア</t>
    </rPh>
    <rPh sb="128" eb="130">
      <t>セキサン</t>
    </rPh>
    <rPh sb="130" eb="132">
      <t>センリョウ</t>
    </rPh>
    <rPh sb="140" eb="142">
      <t>イミ</t>
    </rPh>
    <rPh sb="150" eb="151">
      <t>メ</t>
    </rPh>
    <rPh sb="152" eb="155">
      <t>スイショウタイ</t>
    </rPh>
    <rPh sb="156" eb="158">
      <t>トウカ</t>
    </rPh>
    <rPh sb="158" eb="160">
      <t>センリョウ</t>
    </rPh>
    <rPh sb="162" eb="163">
      <t>メ</t>
    </rPh>
    <rPh sb="164" eb="167">
      <t>スイショウタイ</t>
    </rPh>
    <rPh sb="171" eb="173">
      <t>トクベツ</t>
    </rPh>
    <rPh sb="174" eb="176">
      <t>ソクテイ</t>
    </rPh>
    <rPh sb="177" eb="179">
      <t>ヒョウカ</t>
    </rPh>
    <rPh sb="185" eb="187">
      <t>バアイ</t>
    </rPh>
    <rPh sb="189" eb="191">
      <t>ジッコウ</t>
    </rPh>
    <rPh sb="191" eb="193">
      <t>センリョウ</t>
    </rPh>
    <rPh sb="194" eb="195">
      <t>オナ</t>
    </rPh>
    <rPh sb="196" eb="197">
      <t>アタイ</t>
    </rPh>
    <rPh sb="216" eb="218">
      <t>トウカ</t>
    </rPh>
    <rPh sb="218" eb="220">
      <t>センリョウ</t>
    </rPh>
    <rPh sb="221" eb="223">
      <t>レイワ</t>
    </rPh>
    <rPh sb="224" eb="226">
      <t>ネンド</t>
    </rPh>
    <rPh sb="231" eb="233">
      <t>ネンド</t>
    </rPh>
    <rPh sb="234" eb="236">
      <t>イコウ</t>
    </rPh>
    <rPh sb="237" eb="239">
      <t>ヒッス</t>
    </rPh>
    <phoneticPr fontId="1"/>
  </si>
  <si>
    <t>眼の水晶体の等価線量</t>
    <rPh sb="6" eb="8">
      <t>トウカ</t>
    </rPh>
    <rPh sb="8" eb="10">
      <t>センリョウ</t>
    </rPh>
    <phoneticPr fontId="1"/>
  </si>
  <si>
    <t>年(水晶体)</t>
    <rPh sb="0" eb="1">
      <t>ネン</t>
    </rPh>
    <rPh sb="2" eb="5">
      <t>スイショウタイ</t>
    </rPh>
    <phoneticPr fontId="1"/>
  </si>
  <si>
    <t>２年度前</t>
    <rPh sb="1" eb="2">
      <t>ネン</t>
    </rPh>
    <rPh sb="2" eb="3">
      <t>ド</t>
    </rPh>
    <rPh sb="3" eb="4">
      <t>マエ</t>
    </rPh>
    <phoneticPr fontId="2"/>
  </si>
  <si>
    <t>５年</t>
    <rPh sb="1" eb="2">
      <t>ネン</t>
    </rPh>
    <phoneticPr fontId="1"/>
  </si>
  <si>
    <t>5年(水晶体)</t>
    <rPh sb="1" eb="2">
      <t>ネン</t>
    </rPh>
    <rPh sb="3" eb="6">
      <t>スイショウタイ</t>
    </rPh>
    <phoneticPr fontId="1"/>
  </si>
  <si>
    <t>3年度前</t>
    <rPh sb="1" eb="3">
      <t>ネンド</t>
    </rPh>
    <rPh sb="3" eb="4">
      <t>マエ</t>
    </rPh>
    <phoneticPr fontId="2"/>
  </si>
  <si>
    <t>4年度前</t>
    <rPh sb="1" eb="3">
      <t>ネンド</t>
    </rPh>
    <rPh sb="3" eb="4">
      <t>マエ</t>
    </rPh>
    <phoneticPr fontId="2"/>
  </si>
  <si>
    <t>今年度の集計</t>
    <rPh sb="0" eb="3">
      <t>コンネンド</t>
    </rPh>
    <rPh sb="4" eb="6">
      <t>シュウケイ</t>
    </rPh>
    <phoneticPr fontId="2"/>
  </si>
  <si>
    <t>[mSv]</t>
    <phoneticPr fontId="1"/>
  </si>
  <si>
    <t>（</t>
    <phoneticPr fontId="1"/>
  </si>
  <si>
    <t>X )</t>
    <phoneticPr fontId="1"/>
  </si>
  <si>
    <t>等価線量</t>
    <rPh sb="0" eb="2">
      <t>トウカ</t>
    </rPh>
    <rPh sb="2" eb="4">
      <t>センリョウ</t>
    </rPh>
    <phoneticPr fontId="2"/>
  </si>
  <si>
    <t>皮膚</t>
    <phoneticPr fontId="1"/>
  </si>
  <si>
    <t>「今年度」とは指定年月日の属する年度、
「前年度」とはその前の年度とする。
（「今四半期」についても同様）</t>
    <rPh sb="1" eb="4">
      <t>コンネンド</t>
    </rPh>
    <rPh sb="7" eb="9">
      <t>シテイ</t>
    </rPh>
    <rPh sb="9" eb="12">
      <t>ネンガッピ</t>
    </rPh>
    <rPh sb="13" eb="14">
      <t>ゾク</t>
    </rPh>
    <rPh sb="16" eb="18">
      <t>ネンド</t>
    </rPh>
    <rPh sb="21" eb="24">
      <t>ゼンネンド</t>
    </rPh>
    <rPh sb="29" eb="30">
      <t>マエ</t>
    </rPh>
    <rPh sb="31" eb="33">
      <t>ネンド</t>
    </rPh>
    <rPh sb="40" eb="41">
      <t>コン</t>
    </rPh>
    <rPh sb="41" eb="44">
      <t>シハンキ</t>
    </rPh>
    <rPh sb="50" eb="52">
      <t>ドウヨウ</t>
    </rPh>
    <phoneticPr fontId="1"/>
  </si>
  <si>
    <t>眼の水晶体</t>
    <phoneticPr fontId="1"/>
  </si>
  <si>
    <t>その他</t>
    <phoneticPr fontId="1"/>
  </si>
  <si>
    <t>）</t>
    <phoneticPr fontId="1"/>
  </si>
  <si>
    <t>女子
のみ</t>
    <rPh sb="0" eb="2">
      <t>ジョシ</t>
    </rPh>
    <phoneticPr fontId="1"/>
  </si>
  <si>
    <t>今四半期の集計</t>
  </si>
  <si>
    <t>別添の有無</t>
    <phoneticPr fontId="1"/>
  </si>
  <si>
    <r>
      <t xml:space="preserve">妊娠中の女子で妊娠からの被ばく前歴がある場合は別添にて提出してください。
</t>
    </r>
    <r>
      <rPr>
        <sz val="8"/>
        <rFont val="ＭＳ Ｐゴシック"/>
        <family val="3"/>
        <charset val="128"/>
      </rPr>
      <t>妊娠中の女子については、登録にあたり提出していただく書類がありますので別途連絡いたします。</t>
    </r>
    <rPh sb="0" eb="2">
      <t>ニンシン</t>
    </rPh>
    <rPh sb="2" eb="3">
      <t>チュウ</t>
    </rPh>
    <rPh sb="4" eb="6">
      <t>ジョシ</t>
    </rPh>
    <rPh sb="7" eb="9">
      <t>ニンシン</t>
    </rPh>
    <rPh sb="12" eb="13">
      <t>ヒ</t>
    </rPh>
    <rPh sb="15" eb="17">
      <t>ゼンレキ</t>
    </rPh>
    <rPh sb="20" eb="22">
      <t>バアイ</t>
    </rPh>
    <rPh sb="23" eb="25">
      <t>ベッテン</t>
    </rPh>
    <rPh sb="27" eb="29">
      <t>テイシュツ</t>
    </rPh>
    <rPh sb="37" eb="40">
      <t>ニンシンチュウ</t>
    </rPh>
    <rPh sb="41" eb="43">
      <t>ジョシ</t>
    </rPh>
    <rPh sb="49" eb="51">
      <t>トウロク</t>
    </rPh>
    <rPh sb="55" eb="57">
      <t>テイシュツ</t>
    </rPh>
    <rPh sb="63" eb="65">
      <t>ショルイ</t>
    </rPh>
    <rPh sb="72" eb="74">
      <t>ベット</t>
    </rPh>
    <rPh sb="74" eb="76">
      <t>レンラク</t>
    </rPh>
    <phoneticPr fontId="1"/>
  </si>
  <si>
    <t>これまでの主な作業事業所
（全角30文字）</t>
    <rPh sb="5" eb="6">
      <t>オモ</t>
    </rPh>
    <rPh sb="7" eb="9">
      <t>サギョウ</t>
    </rPh>
    <rPh sb="9" eb="12">
      <t>ジギョウショ</t>
    </rPh>
    <rPh sb="14" eb="16">
      <t>ゼンカク</t>
    </rPh>
    <rPh sb="18" eb="20">
      <t>モジ</t>
    </rPh>
    <phoneticPr fontId="2"/>
  </si>
  <si>
    <t>これまでの主な作業内容</t>
    <rPh sb="5" eb="6">
      <t>オモ</t>
    </rPh>
    <rPh sb="7" eb="9">
      <t>サギョウ</t>
    </rPh>
    <rPh sb="9" eb="11">
      <t>ナイヨウ</t>
    </rPh>
    <phoneticPr fontId="2"/>
  </si>
  <si>
    <r>
      <t>■指定緊急作業歴　（職員等のみ記入）　</t>
    </r>
    <r>
      <rPr>
        <sz val="10"/>
        <color rgb="FFFF0000"/>
        <rFont val="ＭＳ Ｐゴシック"/>
        <family val="3"/>
        <charset val="128"/>
      </rPr>
      <t>定年制職員及び機構と直接の雇用関係のある任期制職員は必須</t>
    </r>
    <rPh sb="1" eb="3">
      <t>シテイ</t>
    </rPh>
    <rPh sb="3" eb="5">
      <t>キンキュウ</t>
    </rPh>
    <rPh sb="5" eb="7">
      <t>サギョウ</t>
    </rPh>
    <rPh sb="7" eb="8">
      <t>レキ</t>
    </rPh>
    <rPh sb="10" eb="13">
      <t>ショクイントウ</t>
    </rPh>
    <rPh sb="15" eb="17">
      <t>キニュウ</t>
    </rPh>
    <rPh sb="19" eb="22">
      <t>テイネンセイ</t>
    </rPh>
    <rPh sb="22" eb="24">
      <t>ショクイン</t>
    </rPh>
    <rPh sb="24" eb="25">
      <t>オヨ</t>
    </rPh>
    <rPh sb="26" eb="28">
      <t>キコウ</t>
    </rPh>
    <rPh sb="29" eb="31">
      <t>チョクセツ</t>
    </rPh>
    <rPh sb="32" eb="34">
      <t>コヨウ</t>
    </rPh>
    <rPh sb="34" eb="36">
      <t>カンケイ</t>
    </rPh>
    <rPh sb="39" eb="41">
      <t>ニンキ</t>
    </rPh>
    <rPh sb="41" eb="42">
      <t>セイ</t>
    </rPh>
    <rPh sb="42" eb="44">
      <t>ショクイン</t>
    </rPh>
    <rPh sb="45" eb="47">
      <t>ヒッス</t>
    </rPh>
    <phoneticPr fontId="1"/>
  </si>
  <si>
    <t>指定緊急作業とは、平成23年3月11日以後の東電福島第一原子力発電所における緊急作業をいう。</t>
    <rPh sb="0" eb="2">
      <t>シテイ</t>
    </rPh>
    <rPh sb="2" eb="4">
      <t>キンキュウ</t>
    </rPh>
    <rPh sb="4" eb="6">
      <t>サギョウ</t>
    </rPh>
    <rPh sb="9" eb="11">
      <t>ヘイセイ</t>
    </rPh>
    <rPh sb="13" eb="14">
      <t>ネン</t>
    </rPh>
    <rPh sb="15" eb="16">
      <t>ガツ</t>
    </rPh>
    <rPh sb="18" eb="21">
      <t>ニチイゴ</t>
    </rPh>
    <rPh sb="22" eb="24">
      <t>トウデン</t>
    </rPh>
    <rPh sb="24" eb="26">
      <t>フクシマ</t>
    </rPh>
    <rPh sb="26" eb="28">
      <t>ダイイチ</t>
    </rPh>
    <rPh sb="28" eb="31">
      <t>ゲンシリョク</t>
    </rPh>
    <rPh sb="31" eb="33">
      <t>ハツデン</t>
    </rPh>
    <rPh sb="33" eb="34">
      <t>ショ</t>
    </rPh>
    <rPh sb="38" eb="40">
      <t>キンキュウ</t>
    </rPh>
    <rPh sb="40" eb="42">
      <t>サギョウ</t>
    </rPh>
    <phoneticPr fontId="1"/>
  </si>
  <si>
    <t>指定緊急作業歴</t>
    <rPh sb="0" eb="2">
      <t>シテイ</t>
    </rPh>
    <rPh sb="2" eb="4">
      <t>キンキュウ</t>
    </rPh>
    <rPh sb="4" eb="6">
      <t>サギョウ</t>
    </rPh>
    <rPh sb="6" eb="7">
      <t>レキ</t>
    </rPh>
    <phoneticPr fontId="2"/>
  </si>
  <si>
    <t>教育訓練実施日が指定の１年度前以内か？</t>
    <rPh sb="0" eb="2">
      <t>キョウイク</t>
    </rPh>
    <rPh sb="2" eb="4">
      <t>クンレン</t>
    </rPh>
    <rPh sb="4" eb="6">
      <t>ジッシ</t>
    </rPh>
    <rPh sb="6" eb="7">
      <t>ヒ</t>
    </rPh>
    <rPh sb="8" eb="10">
      <t>シテイ</t>
    </rPh>
    <rPh sb="12" eb="13">
      <t>ネン</t>
    </rPh>
    <rPh sb="13" eb="14">
      <t>ド</t>
    </rPh>
    <rPh sb="14" eb="15">
      <t>マエ</t>
    </rPh>
    <rPh sb="15" eb="17">
      <t>イナイ</t>
    </rPh>
    <phoneticPr fontId="1"/>
  </si>
  <si>
    <t>指定緊急作業歴 ☑有 の場合には、登録にあたり必要な追加項目があるため別途連絡します。</t>
    <rPh sb="0" eb="2">
      <t>シテイ</t>
    </rPh>
    <rPh sb="2" eb="4">
      <t>キンキュウ</t>
    </rPh>
    <rPh sb="4" eb="6">
      <t>サギョウ</t>
    </rPh>
    <rPh sb="6" eb="7">
      <t>レキ</t>
    </rPh>
    <rPh sb="9" eb="10">
      <t>ア</t>
    </rPh>
    <rPh sb="12" eb="14">
      <t>バアイ</t>
    </rPh>
    <rPh sb="17" eb="19">
      <t>トウロク</t>
    </rPh>
    <rPh sb="23" eb="25">
      <t>ヒツヨウ</t>
    </rPh>
    <rPh sb="26" eb="28">
      <t>ツイカ</t>
    </rPh>
    <rPh sb="28" eb="30">
      <t>コウモク</t>
    </rPh>
    <rPh sb="35" eb="37">
      <t>ベット</t>
    </rPh>
    <rPh sb="37" eb="39">
      <t>レンラク</t>
    </rPh>
    <phoneticPr fontId="1"/>
  </si>
  <si>
    <t>指定１年前の年度初日</t>
    <rPh sb="0" eb="2">
      <t>シテイ</t>
    </rPh>
    <rPh sb="3" eb="5">
      <t>ネンマエ</t>
    </rPh>
    <rPh sb="4" eb="5">
      <t>マエ</t>
    </rPh>
    <rPh sb="6" eb="8">
      <t>ネンド</t>
    </rPh>
    <rPh sb="8" eb="10">
      <t>ショニチ</t>
    </rPh>
    <phoneticPr fontId="1"/>
  </si>
  <si>
    <t>■教育訓練歴</t>
    <rPh sb="1" eb="3">
      <t>キョウイク</t>
    </rPh>
    <rPh sb="3" eb="5">
      <t>クンレン</t>
    </rPh>
    <rPh sb="5" eb="6">
      <t>レキ</t>
    </rPh>
    <phoneticPr fontId="2"/>
  </si>
  <si>
    <t>指定1年前</t>
    <rPh sb="0" eb="2">
      <t>シテイ</t>
    </rPh>
    <rPh sb="3" eb="5">
      <t>ネンマエ</t>
    </rPh>
    <phoneticPr fontId="1"/>
  </si>
  <si>
    <t>保安教育訓練実施日</t>
    <rPh sb="0" eb="2">
      <t>ホアン</t>
    </rPh>
    <rPh sb="2" eb="4">
      <t>キョウイク</t>
    </rPh>
    <rPh sb="4" eb="6">
      <t>クンレン</t>
    </rPh>
    <rPh sb="6" eb="9">
      <t>ジッシビ</t>
    </rPh>
    <phoneticPr fontId="2"/>
  </si>
  <si>
    <t>特別教育実施日</t>
    <rPh sb="0" eb="2">
      <t>トクベツ</t>
    </rPh>
    <rPh sb="2" eb="4">
      <t>キョウイク</t>
    </rPh>
    <rPh sb="4" eb="7">
      <t>ジッシビ</t>
    </rPh>
    <phoneticPr fontId="2"/>
  </si>
  <si>
    <t>　青色セル内には「平成」､「令和」等を入力してください。</t>
    <phoneticPr fontId="1"/>
  </si>
  <si>
    <t>教育訓練実施日が指定の１年以内か？</t>
    <rPh sb="0" eb="2">
      <t>キョウイク</t>
    </rPh>
    <rPh sb="2" eb="4">
      <t>クンレン</t>
    </rPh>
    <rPh sb="4" eb="6">
      <t>ジッシ</t>
    </rPh>
    <rPh sb="6" eb="7">
      <t>ヒ</t>
    </rPh>
    <rPh sb="8" eb="10">
      <t>シテイ</t>
    </rPh>
    <rPh sb="12" eb="13">
      <t>ネン</t>
    </rPh>
    <rPh sb="13" eb="15">
      <t>イナイ</t>
    </rPh>
    <phoneticPr fontId="1"/>
  </si>
  <si>
    <r>
      <t>■特殊健康診断歴　</t>
    </r>
    <r>
      <rPr>
        <sz val="10"/>
        <color rgb="FFFF0000"/>
        <rFont val="ＭＳ Ｐゴシック"/>
        <family val="3"/>
        <charset val="128"/>
      </rPr>
      <t>一般健康診断とは異なることに注意</t>
    </r>
    <rPh sb="1" eb="3">
      <t>トクシュ</t>
    </rPh>
    <rPh sb="3" eb="5">
      <t>ケンコウ</t>
    </rPh>
    <rPh sb="5" eb="7">
      <t>シンダン</t>
    </rPh>
    <rPh sb="7" eb="8">
      <t>レキ</t>
    </rPh>
    <rPh sb="9" eb="11">
      <t>イッパン</t>
    </rPh>
    <rPh sb="11" eb="13">
      <t>ケンコウ</t>
    </rPh>
    <rPh sb="13" eb="15">
      <t>シンダン</t>
    </rPh>
    <rPh sb="17" eb="18">
      <t>コト</t>
    </rPh>
    <rPh sb="23" eb="25">
      <t>チュウイ</t>
    </rPh>
    <phoneticPr fontId="2"/>
  </si>
  <si>
    <r>
      <t>特殊健康診断</t>
    </r>
    <r>
      <rPr>
        <sz val="11"/>
        <color indexed="10"/>
        <rFont val="ＭＳ Ｐゴシック"/>
        <family val="3"/>
        <charset val="128"/>
      </rPr>
      <t>の受診日が指定前６月以内であること。
（学生の場合は１年以内、ただし</t>
    </r>
    <r>
      <rPr>
        <b/>
        <sz val="11"/>
        <color rgb="FFFF0000"/>
        <rFont val="ＭＳ Ｐゴシック"/>
        <family val="3"/>
        <charset val="128"/>
      </rPr>
      <t>QSTリサーチアシスタント</t>
    </r>
    <r>
      <rPr>
        <sz val="11"/>
        <color indexed="10"/>
        <rFont val="ＭＳ Ｐゴシック"/>
        <family val="3"/>
        <charset val="128"/>
      </rPr>
      <t>は6月以内）
特殊健康診断結果を確認してください。
ＲＩ規制法及び電離放射線障害防止規則に基づき放射線業務従事者を対象に実施される健康診断であり、</t>
    </r>
    <r>
      <rPr>
        <b/>
        <sz val="11"/>
        <color rgb="FFFF0000"/>
        <rFont val="ＭＳ Ｐゴシック"/>
        <family val="3"/>
        <charset val="128"/>
      </rPr>
      <t>一般の健康診断とは異なる</t>
    </r>
    <r>
      <rPr>
        <sz val="11"/>
        <color indexed="10"/>
        <rFont val="ＭＳ Ｐゴシック"/>
        <family val="3"/>
        <charset val="128"/>
      </rPr>
      <t>ことに注意。</t>
    </r>
    <rPh sb="0" eb="2">
      <t>トクシュ</t>
    </rPh>
    <rPh sb="2" eb="4">
      <t>ケンコウ</t>
    </rPh>
    <rPh sb="4" eb="6">
      <t>シンダン</t>
    </rPh>
    <rPh sb="7" eb="9">
      <t>ジュシン</t>
    </rPh>
    <rPh sb="9" eb="10">
      <t>ビ</t>
    </rPh>
    <rPh sb="11" eb="13">
      <t>シテイ</t>
    </rPh>
    <rPh sb="13" eb="14">
      <t>マエ</t>
    </rPh>
    <rPh sb="26" eb="28">
      <t>ガクセイ</t>
    </rPh>
    <rPh sb="29" eb="31">
      <t>バアイ</t>
    </rPh>
    <rPh sb="33" eb="34">
      <t>ネン</t>
    </rPh>
    <rPh sb="34" eb="36">
      <t>イナイ</t>
    </rPh>
    <rPh sb="55" eb="56">
      <t>ツキ</t>
    </rPh>
    <rPh sb="56" eb="58">
      <t>イナイ</t>
    </rPh>
    <rPh sb="60" eb="66">
      <t>トクシュケンコウシンダン</t>
    </rPh>
    <rPh sb="66" eb="68">
      <t>ケッカ</t>
    </rPh>
    <rPh sb="69" eb="71">
      <t>カクニン</t>
    </rPh>
    <rPh sb="81" eb="83">
      <t>キセイ</t>
    </rPh>
    <rPh sb="84" eb="85">
      <t>オヨ</t>
    </rPh>
    <rPh sb="86" eb="97">
      <t>デンリホウシャセンショウガイボウシキソク</t>
    </rPh>
    <rPh sb="98" eb="99">
      <t>モト</t>
    </rPh>
    <rPh sb="101" eb="109">
      <t>ホウシャセンギョウムジュウジシャ</t>
    </rPh>
    <rPh sb="110" eb="112">
      <t>タイショウ</t>
    </rPh>
    <rPh sb="113" eb="115">
      <t>ジッシ</t>
    </rPh>
    <rPh sb="118" eb="122">
      <t>ケンコウシンダン</t>
    </rPh>
    <rPh sb="126" eb="128">
      <t>イッパン</t>
    </rPh>
    <rPh sb="129" eb="133">
      <t>ケンコウシンダン</t>
    </rPh>
    <rPh sb="135" eb="136">
      <t>コト</t>
    </rPh>
    <rPh sb="141" eb="143">
      <t>チュウイ</t>
    </rPh>
    <phoneticPr fontId="1"/>
  </si>
  <si>
    <t>実施年月日</t>
    <rPh sb="0" eb="2">
      <t>ジッシ</t>
    </rPh>
    <rPh sb="2" eb="5">
      <t>ネンガッピ</t>
    </rPh>
    <phoneticPr fontId="2"/>
  </si>
  <si>
    <t>結果</t>
    <rPh sb="0" eb="2">
      <t>ケッカ</t>
    </rPh>
    <phoneticPr fontId="2"/>
  </si>
  <si>
    <t>6ヶ月後</t>
    <rPh sb="2" eb="4">
      <t>ゲツゴ</t>
    </rPh>
    <phoneticPr fontId="1"/>
  </si>
  <si>
    <t>1年後</t>
    <rPh sb="1" eb="3">
      <t>ネンゴ</t>
    </rPh>
    <phoneticPr fontId="1"/>
  </si>
  <si>
    <t>■身分確認</t>
    <rPh sb="1" eb="3">
      <t>ミブン</t>
    </rPh>
    <rPh sb="3" eb="5">
      <t>カクニン</t>
    </rPh>
    <phoneticPr fontId="2"/>
  </si>
  <si>
    <t>指定</t>
    <rPh sb="0" eb="2">
      <t>シテイ</t>
    </rPh>
    <phoneticPr fontId="1"/>
  </si>
  <si>
    <t>指定解除</t>
    <rPh sb="0" eb="4">
      <t>シテイカイジョ</t>
    </rPh>
    <phoneticPr fontId="1"/>
  </si>
  <si>
    <t>確認書類名</t>
    <rPh sb="0" eb="2">
      <t>カクニン</t>
    </rPh>
    <rPh sb="4" eb="5">
      <t>メイ</t>
    </rPh>
    <phoneticPr fontId="1"/>
  </si>
  <si>
    <t>指定(学)</t>
    <rPh sb="0" eb="2">
      <t>シテイ</t>
    </rPh>
    <rPh sb="3" eb="4">
      <t>ガク</t>
    </rPh>
    <phoneticPr fontId="1"/>
  </si>
  <si>
    <t>確認書類</t>
  </si>
  <si>
    <t>番号等</t>
    <phoneticPr fontId="1"/>
  </si>
  <si>
    <t>指定解除(学)</t>
    <rPh sb="0" eb="4">
      <t>シテイカイジョ</t>
    </rPh>
    <rPh sb="5" eb="6">
      <t>ガク</t>
    </rPh>
    <phoneticPr fontId="1"/>
  </si>
  <si>
    <t>指定(学・QSTｱｼｽ)</t>
    <rPh sb="0" eb="2">
      <t>シテイ</t>
    </rPh>
    <rPh sb="3" eb="4">
      <t>ガク</t>
    </rPh>
    <phoneticPr fontId="1"/>
  </si>
  <si>
    <t>■作業担当課等</t>
    <rPh sb="6" eb="7">
      <t>トウ</t>
    </rPh>
    <phoneticPr fontId="2"/>
  </si>
  <si>
    <t>指定解除(学・QSRｱｼｽ)</t>
    <rPh sb="0" eb="2">
      <t>シテイ</t>
    </rPh>
    <rPh sb="2" eb="4">
      <t>カイジョ</t>
    </rPh>
    <rPh sb="5" eb="6">
      <t>ガク</t>
    </rPh>
    <phoneticPr fontId="1"/>
  </si>
  <si>
    <t>拠点名</t>
    <rPh sb="0" eb="3">
      <t>キョテンメイ</t>
    </rPh>
    <phoneticPr fontId="2"/>
  </si>
  <si>
    <t>高崎量子技術基盤研究所</t>
    <rPh sb="0" eb="2">
      <t>タカサキ</t>
    </rPh>
    <rPh sb="2" eb="4">
      <t>リョウシ</t>
    </rPh>
    <rPh sb="4" eb="6">
      <t>ギジュツ</t>
    </rPh>
    <rPh sb="6" eb="8">
      <t>キバン</t>
    </rPh>
    <rPh sb="8" eb="11">
      <t>ケンキュウショ</t>
    </rPh>
    <phoneticPr fontId="1"/>
  </si>
  <si>
    <t>学生・QSTｱｼｽか</t>
    <rPh sb="0" eb="2">
      <t>ガクセイ</t>
    </rPh>
    <phoneticPr fontId="1"/>
  </si>
  <si>
    <t>部課等名を選択する前に拠点名を選択してください。</t>
    <rPh sb="2" eb="3">
      <t>トウ</t>
    </rPh>
    <phoneticPr fontId="1"/>
  </si>
  <si>
    <t>部課等名</t>
    <rPh sb="0" eb="1">
      <t>ブ</t>
    </rPh>
    <rPh sb="1" eb="2">
      <t>カ</t>
    </rPh>
    <rPh sb="2" eb="3">
      <t>トウ</t>
    </rPh>
    <rPh sb="3" eb="4">
      <t>メイ</t>
    </rPh>
    <phoneticPr fontId="2"/>
  </si>
  <si>
    <t>学生か</t>
    <rPh sb="0" eb="2">
      <t>ガクセイ</t>
    </rPh>
    <phoneticPr fontId="1"/>
  </si>
  <si>
    <t>リストにない課、グループ、プロジェクト名等は部等名の後に手入力してください。</t>
    <rPh sb="6" eb="7">
      <t>カ</t>
    </rPh>
    <rPh sb="19" eb="20">
      <t>メイ</t>
    </rPh>
    <rPh sb="20" eb="21">
      <t>トウ</t>
    </rPh>
    <rPh sb="22" eb="24">
      <t>ブトウ</t>
    </rPh>
    <rPh sb="24" eb="25">
      <t>メイ</t>
    </rPh>
    <rPh sb="26" eb="27">
      <t>アト</t>
    </rPh>
    <rPh sb="28" eb="31">
      <t>テニュウリョク</t>
    </rPh>
    <phoneticPr fontId="1"/>
  </si>
  <si>
    <t>担当者</t>
    <phoneticPr fontId="8"/>
  </si>
  <si>
    <t>TEL</t>
    <phoneticPr fontId="8"/>
  </si>
  <si>
    <t>指定年月日</t>
    <rPh sb="0" eb="2">
      <t>シテイ</t>
    </rPh>
    <rPh sb="2" eb="5">
      <t>ネンガッピ</t>
    </rPh>
    <phoneticPr fontId="2"/>
  </si>
  <si>
    <t>指定解除予定年月日</t>
    <rPh sb="0" eb="2">
      <t>シテイ</t>
    </rPh>
    <rPh sb="2" eb="4">
      <t>カイジョ</t>
    </rPh>
    <rPh sb="4" eb="6">
      <t>ヨテイ</t>
    </rPh>
    <rPh sb="6" eb="9">
      <t>ネンガッピ</t>
    </rPh>
    <phoneticPr fontId="2"/>
  </si>
  <si>
    <t>指定解除年月日</t>
    <phoneticPr fontId="2"/>
  </si>
  <si>
    <r>
      <rPr>
        <b/>
        <sz val="10"/>
        <rFont val="ＭＳ Ｐゴシック"/>
        <family val="3"/>
        <charset val="128"/>
      </rPr>
      <t>　</t>
    </r>
    <r>
      <rPr>
        <b/>
        <sz val="10"/>
        <color rgb="FFFF0000"/>
        <rFont val="ＭＳ Ｐゴシック"/>
        <family val="3"/>
        <charset val="128"/>
      </rPr>
      <t>このファイルを使用して指定解除登録依頼書を作成する際は、作業終了後に入力、または作成した依頼書に直接記入してください。</t>
    </r>
    <r>
      <rPr>
        <sz val="10"/>
        <rFont val="ＭＳ Ｐゴシック"/>
        <family val="3"/>
        <charset val="128"/>
      </rPr>
      <t xml:space="preserve">
　推定線量は返却する線量計の着用時における値としてください。
　単位はｍＳｖで、0.1未満は”×”とし、0.1以上は0.1ステップで入力してください。中性子線量計が”不要”となっている場合は、ｎは”－”としてください。
　推定方法は、ＰＤ(ポケット線量計)やＴＬＤ(熱蛍光線量計)の測定値から推定した場合は、PD又はTLDに☑してください。作業場の線量当量率などから推定した場合は、計算に☑してください。</t>
    </r>
    <rPh sb="8" eb="10">
      <t>シヨウ</t>
    </rPh>
    <rPh sb="12" eb="14">
      <t>シテイ</t>
    </rPh>
    <rPh sb="14" eb="16">
      <t>カイジョ</t>
    </rPh>
    <rPh sb="16" eb="18">
      <t>トウロク</t>
    </rPh>
    <rPh sb="18" eb="21">
      <t>イライショ</t>
    </rPh>
    <rPh sb="22" eb="24">
      <t>サクセイ</t>
    </rPh>
    <rPh sb="26" eb="27">
      <t>サイ</t>
    </rPh>
    <rPh sb="29" eb="31">
      <t>サギョウ</t>
    </rPh>
    <rPh sb="31" eb="34">
      <t>シュウリョウゴ</t>
    </rPh>
    <rPh sb="35" eb="37">
      <t>ニュウリョク</t>
    </rPh>
    <rPh sb="41" eb="43">
      <t>サクセイ</t>
    </rPh>
    <rPh sb="45" eb="48">
      <t>イライショ</t>
    </rPh>
    <rPh sb="49" eb="51">
      <t>チョクセツ</t>
    </rPh>
    <rPh sb="51" eb="53">
      <t>キニュウ</t>
    </rPh>
    <rPh sb="62" eb="64">
      <t>スイテイ</t>
    </rPh>
    <rPh sb="64" eb="66">
      <t>センリョウ</t>
    </rPh>
    <rPh sb="67" eb="69">
      <t>ヘンキャク</t>
    </rPh>
    <rPh sb="71" eb="74">
      <t>センリョウケイ</t>
    </rPh>
    <rPh sb="75" eb="78">
      <t>チャクヨウジ</t>
    </rPh>
    <rPh sb="82" eb="83">
      <t>アタイ</t>
    </rPh>
    <rPh sb="93" eb="95">
      <t>タンイ</t>
    </rPh>
    <rPh sb="104" eb="106">
      <t>ミマン</t>
    </rPh>
    <rPh sb="116" eb="118">
      <t>イジョウ</t>
    </rPh>
    <rPh sb="127" eb="129">
      <t>ニュウリョク</t>
    </rPh>
    <rPh sb="136" eb="139">
      <t>チュウセイシ</t>
    </rPh>
    <rPh sb="139" eb="142">
      <t>センリョウケイ</t>
    </rPh>
    <rPh sb="144" eb="146">
      <t>フヨウ</t>
    </rPh>
    <rPh sb="153" eb="155">
      <t>バアイ</t>
    </rPh>
    <rPh sb="172" eb="174">
      <t>スイテイ</t>
    </rPh>
    <rPh sb="174" eb="176">
      <t>ホウホウ</t>
    </rPh>
    <rPh sb="185" eb="188">
      <t>センリョウケイ</t>
    </rPh>
    <rPh sb="194" eb="197">
      <t>ネツケイコウ</t>
    </rPh>
    <rPh sb="197" eb="200">
      <t>センリョウケイ</t>
    </rPh>
    <rPh sb="202" eb="204">
      <t>ソクテイ</t>
    </rPh>
    <rPh sb="204" eb="205">
      <t>チ</t>
    </rPh>
    <rPh sb="207" eb="209">
      <t>スイテイ</t>
    </rPh>
    <rPh sb="211" eb="213">
      <t>バアイ</t>
    </rPh>
    <rPh sb="217" eb="218">
      <t>マタ</t>
    </rPh>
    <rPh sb="231" eb="234">
      <t>サギョウバ</t>
    </rPh>
    <rPh sb="235" eb="240">
      <t>センリョウトウリョウリツ</t>
    </rPh>
    <rPh sb="244" eb="246">
      <t>スイテイ</t>
    </rPh>
    <rPh sb="248" eb="250">
      <t>バアイ</t>
    </rPh>
    <rPh sb="252" eb="254">
      <t>ケイサン</t>
    </rPh>
    <phoneticPr fontId="1"/>
  </si>
  <si>
    <t>推定線量</t>
    <phoneticPr fontId="2"/>
  </si>
  <si>
    <t>γ</t>
    <phoneticPr fontId="2"/>
  </si>
  <si>
    <t>n</t>
    <phoneticPr fontId="2"/>
  </si>
  <si>
    <t>β</t>
    <phoneticPr fontId="2"/>
  </si>
  <si>
    <t>推定方法</t>
    <phoneticPr fontId="2"/>
  </si>
  <si>
    <t>作業場所</t>
    <rPh sb="0" eb="2">
      <t>サギョウ</t>
    </rPh>
    <rPh sb="2" eb="4">
      <t>バショ</t>
    </rPh>
    <phoneticPr fontId="2"/>
  </si>
  <si>
    <t>作業内容（全角30文字）</t>
    <rPh sb="0" eb="2">
      <t>サギョウ</t>
    </rPh>
    <rPh sb="2" eb="4">
      <t>ナイヨウ</t>
    </rPh>
    <rPh sb="5" eb="7">
      <t>ゼンカク</t>
    </rPh>
    <rPh sb="9" eb="11">
      <t>モジ</t>
    </rPh>
    <phoneticPr fontId="2"/>
  </si>
  <si>
    <t>作業種類</t>
    <rPh sb="0" eb="2">
      <t>サギョウ</t>
    </rPh>
    <rPh sb="2" eb="4">
      <t>シュルイ</t>
    </rPh>
    <phoneticPr fontId="2"/>
  </si>
  <si>
    <t>作業者区分</t>
    <rPh sb="0" eb="3">
      <t>サギョウシャ</t>
    </rPh>
    <rPh sb="3" eb="5">
      <t>クブン</t>
    </rPh>
    <phoneticPr fontId="2"/>
  </si>
  <si>
    <t>放射線発生源</t>
    <rPh sb="0" eb="3">
      <t>ホウシャセン</t>
    </rPh>
    <rPh sb="3" eb="6">
      <t>ハッセイゲン</t>
    </rPh>
    <phoneticPr fontId="2"/>
  </si>
  <si>
    <t>中性子線量計</t>
    <rPh sb="0" eb="3">
      <t>チュウセイシ</t>
    </rPh>
    <rPh sb="3" eb="5">
      <t>センリョウ</t>
    </rPh>
    <rPh sb="5" eb="6">
      <t>ケイ</t>
    </rPh>
    <phoneticPr fontId="2"/>
  </si>
  <si>
    <t>内部被ばく入域検査</t>
    <rPh sb="0" eb="2">
      <t>ナイブ</t>
    </rPh>
    <rPh sb="2" eb="3">
      <t>ヒ</t>
    </rPh>
    <rPh sb="5" eb="6">
      <t>ニュウ</t>
    </rPh>
    <rPh sb="6" eb="7">
      <t>イキ</t>
    </rPh>
    <rPh sb="7" eb="9">
      <t>ケンサ</t>
    </rPh>
    <phoneticPr fontId="2"/>
  </si>
  <si>
    <t>■被ばく管理担当課記入欄</t>
    <rPh sb="1" eb="2">
      <t>ヒ</t>
    </rPh>
    <rPh sb="4" eb="6">
      <t>カンリ</t>
    </rPh>
    <rPh sb="6" eb="8">
      <t>タントウ</t>
    </rPh>
    <rPh sb="8" eb="9">
      <t>カ</t>
    </rPh>
    <rPh sb="9" eb="11">
      <t>キニュウ</t>
    </rPh>
    <rPh sb="11" eb="12">
      <t>ラン</t>
    </rPh>
    <phoneticPr fontId="2"/>
  </si>
  <si>
    <t>バッジ番号</t>
    <rPh sb="3" eb="5">
      <t>バンゴウ</t>
    </rPh>
    <phoneticPr fontId="2"/>
  </si>
  <si>
    <t>測定線量</t>
    <rPh sb="0" eb="2">
      <t>ソクテイ</t>
    </rPh>
    <rPh sb="2" eb="4">
      <t>センリョウ</t>
    </rPh>
    <phoneticPr fontId="2"/>
  </si>
  <si>
    <t>測定年月日</t>
    <rPh sb="0" eb="2">
      <t>ソクテイ</t>
    </rPh>
    <rPh sb="2" eb="5">
      <t>ネンガッピ</t>
    </rPh>
    <phoneticPr fontId="2"/>
  </si>
  <si>
    <t>●印刷対象</t>
    <rPh sb="1" eb="3">
      <t>インサツ</t>
    </rPh>
    <rPh sb="3" eb="5">
      <t>タイショウ</t>
    </rPh>
    <phoneticPr fontId="1"/>
  </si>
  <si>
    <t>・放射線業務従事者に指定登録する時：指定登録依頼書（①、②）、被ばく歴等証明書
・放射線業務従事者を指定解除登録する時：指定解除登録依頼書（①、②）</t>
    <rPh sb="1" eb="4">
      <t>ホウシャセン</t>
    </rPh>
    <rPh sb="4" eb="6">
      <t>ギョウム</t>
    </rPh>
    <rPh sb="6" eb="9">
      <t>ジュウジシャ</t>
    </rPh>
    <rPh sb="10" eb="12">
      <t>シテイ</t>
    </rPh>
    <rPh sb="12" eb="14">
      <t>トウロク</t>
    </rPh>
    <rPh sb="16" eb="17">
      <t>トキ</t>
    </rPh>
    <rPh sb="18" eb="22">
      <t>シテイトウロク</t>
    </rPh>
    <rPh sb="22" eb="25">
      <t>イライショ</t>
    </rPh>
    <rPh sb="31" eb="32">
      <t>ヒ</t>
    </rPh>
    <rPh sb="34" eb="36">
      <t>レキトウ</t>
    </rPh>
    <rPh sb="36" eb="39">
      <t>ショウメイショ</t>
    </rPh>
    <rPh sb="42" eb="45">
      <t>ホウシャセン</t>
    </rPh>
    <rPh sb="45" eb="47">
      <t>ギョウム</t>
    </rPh>
    <rPh sb="47" eb="50">
      <t>ジュウジシャ</t>
    </rPh>
    <rPh sb="51" eb="57">
      <t>シテイカイジョトウロク</t>
    </rPh>
    <rPh sb="59" eb="60">
      <t>トキ</t>
    </rPh>
    <rPh sb="61" eb="65">
      <t>シテイカイジョ</t>
    </rPh>
    <rPh sb="65" eb="67">
      <t>トウロク</t>
    </rPh>
    <rPh sb="67" eb="70">
      <t>イライショ</t>
    </rPh>
    <phoneticPr fontId="1"/>
  </si>
  <si>
    <r>
      <t>※　</t>
    </r>
    <r>
      <rPr>
        <b/>
        <u/>
        <sz val="11"/>
        <color rgb="FFFF0000"/>
        <rFont val="ＭＳ Ｐゴシック"/>
        <family val="3"/>
        <charset val="128"/>
      </rPr>
      <t>生年月日(年齢）</t>
    </r>
    <r>
      <rPr>
        <sz val="11"/>
        <color rgb="FFFF0000"/>
        <rFont val="ＭＳ Ｐゴシック"/>
        <family val="3"/>
        <charset val="128"/>
      </rPr>
      <t>、</t>
    </r>
    <r>
      <rPr>
        <b/>
        <u/>
        <sz val="11"/>
        <color rgb="FFFF0000"/>
        <rFont val="ＭＳ Ｐゴシック"/>
        <family val="3"/>
        <charset val="128"/>
      </rPr>
      <t>保安教育訓練歴</t>
    </r>
    <r>
      <rPr>
        <sz val="11"/>
        <color rgb="FFFF0000"/>
        <rFont val="ＭＳ Ｐゴシック"/>
        <family val="3"/>
        <charset val="128"/>
      </rPr>
      <t>及び</t>
    </r>
    <r>
      <rPr>
        <b/>
        <u/>
        <sz val="11"/>
        <color rgb="FFFF0000"/>
        <rFont val="ＭＳ Ｐゴシック"/>
        <family val="3"/>
        <charset val="128"/>
      </rPr>
      <t>特殊健康診断歴</t>
    </r>
    <r>
      <rPr>
        <sz val="11"/>
        <color rgb="FFFF0000"/>
        <rFont val="ＭＳ Ｐゴシック"/>
        <family val="3"/>
        <charset val="128"/>
      </rPr>
      <t>が
指定基準を満たしていない場合、指定登録依頼書①にその項目が
表示されます。</t>
    </r>
    <rPh sb="2" eb="4">
      <t>ネンレイ</t>
    </rPh>
    <rPh sb="7" eb="9">
      <t>ネンレイ</t>
    </rPh>
    <rPh sb="11" eb="13">
      <t>キョウイク</t>
    </rPh>
    <rPh sb="13" eb="15">
      <t>クンレン</t>
    </rPh>
    <rPh sb="15" eb="16">
      <t>レキ</t>
    </rPh>
    <rPh sb="16" eb="17">
      <t>オヨ</t>
    </rPh>
    <rPh sb="18" eb="25">
      <t>トクシュケンコウシンダンレキ</t>
    </rPh>
    <rPh sb="26" eb="27">
      <t>タダ</t>
    </rPh>
    <rPh sb="29" eb="33">
      <t>シテイキジュン</t>
    </rPh>
    <rPh sb="34" eb="35">
      <t>ミ</t>
    </rPh>
    <rPh sb="41" eb="43">
      <t>バアイ</t>
    </rPh>
    <rPh sb="44" eb="48">
      <t>シテイトウロク</t>
    </rPh>
    <rPh sb="48" eb="51">
      <t>イライショ</t>
    </rPh>
    <rPh sb="55" eb="57">
      <t>コウモクヒョウジ</t>
    </rPh>
    <phoneticPr fontId="1"/>
  </si>
  <si>
    <t>指　定　登　録　依　頼　書　①</t>
    <rPh sb="0" eb="1">
      <t>ユビ</t>
    </rPh>
    <rPh sb="2" eb="3">
      <t>サダム</t>
    </rPh>
    <rPh sb="4" eb="5">
      <t>ノボル</t>
    </rPh>
    <rPh sb="6" eb="7">
      <t>ロク</t>
    </rPh>
    <rPh sb="8" eb="9">
      <t>ヤスシ</t>
    </rPh>
    <rPh sb="10" eb="11">
      <t>ヨリ</t>
    </rPh>
    <rPh sb="12" eb="13">
      <t>ショ</t>
    </rPh>
    <phoneticPr fontId="2"/>
  </si>
  <si>
    <t>作業者→作業担当課等→保安管理課(保管)→管理部長(写し)</t>
    <rPh sb="0" eb="3">
      <t>サギョウシャ</t>
    </rPh>
    <rPh sb="4" eb="6">
      <t>サギョウ</t>
    </rPh>
    <rPh sb="6" eb="8">
      <t>タントウ</t>
    </rPh>
    <rPh sb="8" eb="9">
      <t>カ</t>
    </rPh>
    <rPh sb="9" eb="10">
      <t>トウ</t>
    </rPh>
    <rPh sb="11" eb="13">
      <t>ホアン</t>
    </rPh>
    <rPh sb="13" eb="15">
      <t>カンリ</t>
    </rPh>
    <rPh sb="15" eb="16">
      <t>カ</t>
    </rPh>
    <rPh sb="17" eb="19">
      <t>ホカン</t>
    </rPh>
    <rPh sb="21" eb="25">
      <t>カンリブチョウ</t>
    </rPh>
    <rPh sb="26" eb="27">
      <t>ウツ</t>
    </rPh>
    <phoneticPr fontId="2"/>
  </si>
  <si>
    <t>作　業　者　記　入　欄</t>
    <rPh sb="0" eb="1">
      <t>サク</t>
    </rPh>
    <rPh sb="2" eb="3">
      <t>ギョウ</t>
    </rPh>
    <rPh sb="4" eb="5">
      <t>シャ</t>
    </rPh>
    <rPh sb="6" eb="7">
      <t>キ</t>
    </rPh>
    <rPh sb="8" eb="9">
      <t>イリ</t>
    </rPh>
    <rPh sb="10" eb="11">
      <t>ラン</t>
    </rPh>
    <phoneticPr fontId="2"/>
  </si>
  <si>
    <t>作  業  担  当  課  等  記  入  欄</t>
    <rPh sb="0" eb="1">
      <t>サク</t>
    </rPh>
    <rPh sb="3" eb="4">
      <t>ギョウ</t>
    </rPh>
    <rPh sb="6" eb="7">
      <t>ニナ</t>
    </rPh>
    <rPh sb="9" eb="10">
      <t>トウ</t>
    </rPh>
    <rPh sb="12" eb="13">
      <t>カ</t>
    </rPh>
    <rPh sb="15" eb="16">
      <t>トウ</t>
    </rPh>
    <rPh sb="18" eb="19">
      <t>キ</t>
    </rPh>
    <rPh sb="21" eb="22">
      <t>イ</t>
    </rPh>
    <rPh sb="24" eb="25">
      <t>ラン</t>
    </rPh>
    <phoneticPr fontId="2"/>
  </si>
  <si>
    <t>中　央　登　録　番　号</t>
    <rPh sb="0" eb="1">
      <t>ナカ</t>
    </rPh>
    <rPh sb="2" eb="3">
      <t>ヒサシ</t>
    </rPh>
    <rPh sb="4" eb="5">
      <t>ノボリ</t>
    </rPh>
    <rPh sb="6" eb="7">
      <t>ロク</t>
    </rPh>
    <rPh sb="8" eb="9">
      <t>バン</t>
    </rPh>
    <rPh sb="10" eb="11">
      <t>ゴウ</t>
    </rPh>
    <phoneticPr fontId="2"/>
  </si>
  <si>
    <r>
      <t>生年月日（</t>
    </r>
    <r>
      <rPr>
        <sz val="10"/>
        <rFont val="Century"/>
        <family val="1"/>
      </rPr>
      <t>Date of Birth</t>
    </r>
    <r>
      <rPr>
        <sz val="10"/>
        <rFont val="ＭＳ Ｐ明朝"/>
        <family val="1"/>
        <charset val="128"/>
      </rPr>
      <t>）</t>
    </r>
    <rPh sb="0" eb="2">
      <t>セイネン</t>
    </rPh>
    <rPh sb="2" eb="4">
      <t>ガッピ</t>
    </rPh>
    <phoneticPr fontId="2"/>
  </si>
  <si>
    <t>職員番号(職員等のみ)</t>
    <rPh sb="0" eb="2">
      <t>ショクイン</t>
    </rPh>
    <rPh sb="2" eb="4">
      <t>バンゴウ</t>
    </rPh>
    <rPh sb="5" eb="7">
      <t>ショクイン</t>
    </rPh>
    <rPh sb="7" eb="8">
      <t>トウ</t>
    </rPh>
    <phoneticPr fontId="2"/>
  </si>
  <si>
    <t>作業担当部課等(職員等は所属部課等)</t>
    <rPh sb="0" eb="2">
      <t>サギョウ</t>
    </rPh>
    <rPh sb="2" eb="4">
      <t>タントウ</t>
    </rPh>
    <rPh sb="4" eb="5">
      <t>ブ</t>
    </rPh>
    <rPh sb="6" eb="7">
      <t>トウ</t>
    </rPh>
    <rPh sb="8" eb="10">
      <t>ショクイン</t>
    </rPh>
    <rPh sb="10" eb="11">
      <t>トウ</t>
    </rPh>
    <rPh sb="12" eb="14">
      <t>ショゾク</t>
    </rPh>
    <rPh sb="14" eb="15">
      <t>ブ</t>
    </rPh>
    <rPh sb="15" eb="16">
      <t>カ</t>
    </rPh>
    <rPh sb="16" eb="17">
      <t>トウ</t>
    </rPh>
    <phoneticPr fontId="2"/>
  </si>
  <si>
    <t>中性子
線量計</t>
    <rPh sb="0" eb="3">
      <t>チュウセイシ</t>
    </rPh>
    <phoneticPr fontId="2"/>
  </si>
  <si>
    <t>・</t>
    <phoneticPr fontId="2"/>
  </si>
  <si>
    <t>担当者</t>
    <rPh sb="0" eb="2">
      <t>タントウ</t>
    </rPh>
    <rPh sb="2" eb="3">
      <t>シャ</t>
    </rPh>
    <phoneticPr fontId="2"/>
  </si>
  <si>
    <t>内部被ばく
入域検査</t>
    <rPh sb="0" eb="2">
      <t>ナイブ</t>
    </rPh>
    <rPh sb="2" eb="3">
      <t>ヒ</t>
    </rPh>
    <phoneticPr fontId="2"/>
  </si>
  <si>
    <t>フリガナ（姓名間は空白）</t>
    <rPh sb="5" eb="7">
      <t>セイメイ</t>
    </rPh>
    <rPh sb="7" eb="8">
      <t>カン</t>
    </rPh>
    <rPh sb="9" eb="11">
      <t>クウハク</t>
    </rPh>
    <phoneticPr fontId="2"/>
  </si>
  <si>
    <t>健康</t>
    <rPh sb="0" eb="2">
      <t>ケンコウ</t>
    </rPh>
    <phoneticPr fontId="1"/>
  </si>
  <si>
    <t>性　別</t>
    <rPh sb="0" eb="1">
      <t>セイ</t>
    </rPh>
    <rPh sb="2" eb="3">
      <t>ベツ</t>
    </rPh>
    <phoneticPr fontId="2"/>
  </si>
  <si>
    <t>国籍区分</t>
    <rPh sb="0" eb="2">
      <t>コクセキ</t>
    </rPh>
    <rPh sb="2" eb="4">
      <t>クブン</t>
    </rPh>
    <phoneticPr fontId="2"/>
  </si>
  <si>
    <t>＊外国人の氏名記載について
　外国人であって人名が漢字の場合、漢字表示に加えてアルファベット表示の記載も行って下さい。
　【記載例】
　漢字氏名
（アルファベット氏名）</t>
    <rPh sb="1" eb="4">
      <t>ガイコクジン</t>
    </rPh>
    <rPh sb="5" eb="7">
      <t>シメイ</t>
    </rPh>
    <rPh sb="7" eb="9">
      <t>キサイ</t>
    </rPh>
    <rPh sb="15" eb="18">
      <t>ガイコクジン</t>
    </rPh>
    <rPh sb="22" eb="24">
      <t>ジンメイ</t>
    </rPh>
    <rPh sb="25" eb="27">
      <t>カンジ</t>
    </rPh>
    <rPh sb="28" eb="30">
      <t>バアイ</t>
    </rPh>
    <rPh sb="31" eb="33">
      <t>カンジ</t>
    </rPh>
    <rPh sb="33" eb="35">
      <t>ヒョウジ</t>
    </rPh>
    <rPh sb="36" eb="37">
      <t>クワ</t>
    </rPh>
    <rPh sb="46" eb="48">
      <t>ヒョウジ</t>
    </rPh>
    <rPh sb="49" eb="51">
      <t>キサイ</t>
    </rPh>
    <rPh sb="52" eb="53">
      <t>オコナ</t>
    </rPh>
    <rPh sb="55" eb="56">
      <t>クダ</t>
    </rPh>
    <rPh sb="62" eb="65">
      <t>キサイレイ</t>
    </rPh>
    <rPh sb="68" eb="70">
      <t>カンジ</t>
    </rPh>
    <rPh sb="70" eb="72">
      <t>シメイ</t>
    </rPh>
    <rPh sb="81" eb="83">
      <t>シメイ</t>
    </rPh>
    <phoneticPr fontId="70"/>
  </si>
  <si>
    <r>
      <t>氏名（</t>
    </r>
    <r>
      <rPr>
        <sz val="10"/>
        <rFont val="Century"/>
        <family val="1"/>
      </rPr>
      <t>Name:Family First Middle</t>
    </r>
    <r>
      <rPr>
        <sz val="10"/>
        <rFont val="ＭＳ Ｐ明朝"/>
        <family val="1"/>
        <charset val="128"/>
      </rPr>
      <t>）</t>
    </r>
    <rPh sb="0" eb="2">
      <t>シメイ</t>
    </rPh>
    <phoneticPr fontId="2"/>
  </si>
  <si>
    <t>月</t>
    <rPh sb="0" eb="1">
      <t>ツキ</t>
    </rPh>
    <phoneticPr fontId="2"/>
  </si>
  <si>
    <t>日</t>
    <rPh sb="0" eb="1">
      <t>ヒ</t>
    </rPh>
    <phoneticPr fontId="2"/>
  </si>
  <si>
    <r>
      <t>　</t>
    </r>
    <r>
      <rPr>
        <sz val="9"/>
        <rFont val="ＭＳ Ｐ明朝"/>
        <family val="1"/>
        <charset val="128"/>
      </rPr>
      <t>本依頼書に記載した個人情報は、放射線従事者中央登録センターへの登録処理が行われます。登録された情報は、被ばく記録の散逸防止や正確な被ばく前歴の把握などの一元管理に利用されます。なお、これらの登録情報は個人情報保護法に基づいて適切な管理が行われます。また、個人線量の測定結果を集計し行政機関へ報告いたしますが、個人を特定できる内容が公開されることはありません。</t>
    </r>
    <rPh sb="128" eb="130">
      <t>コジン</t>
    </rPh>
    <rPh sb="130" eb="132">
      <t>センリョウ</t>
    </rPh>
    <rPh sb="133" eb="137">
      <t>ソクテイケッカ</t>
    </rPh>
    <rPh sb="138" eb="140">
      <t>シュウケイ</t>
    </rPh>
    <rPh sb="141" eb="143">
      <t>ギョウセイ</t>
    </rPh>
    <rPh sb="143" eb="145">
      <t>キカン</t>
    </rPh>
    <rPh sb="146" eb="148">
      <t>ホウコク</t>
    </rPh>
    <rPh sb="155" eb="157">
      <t>コジン</t>
    </rPh>
    <rPh sb="158" eb="160">
      <t>トクテイ</t>
    </rPh>
    <rPh sb="163" eb="165">
      <t>ナイヨウ</t>
    </rPh>
    <rPh sb="166" eb="168">
      <t>コウカイ</t>
    </rPh>
    <phoneticPr fontId="1"/>
  </si>
  <si>
    <t>保安管理課記入欄</t>
    <rPh sb="0" eb="2">
      <t>ホアン</t>
    </rPh>
    <rPh sb="2" eb="4">
      <t>カンリ</t>
    </rPh>
    <rPh sb="4" eb="5">
      <t>カ</t>
    </rPh>
    <rPh sb="5" eb="7">
      <t>キニュウ</t>
    </rPh>
    <rPh sb="7" eb="8">
      <t>ラン</t>
    </rPh>
    <phoneticPr fontId="2"/>
  </si>
  <si>
    <t>内部被ばく
検　査　印</t>
    <rPh sb="0" eb="2">
      <t>ナイブ</t>
    </rPh>
    <rPh sb="2" eb="3">
      <t>ヒ</t>
    </rPh>
    <phoneticPr fontId="2"/>
  </si>
  <si>
    <t>会社等（</t>
    <rPh sb="0" eb="2">
      <t>カイシャ</t>
    </rPh>
    <rPh sb="2" eb="3">
      <t>トウ</t>
    </rPh>
    <phoneticPr fontId="2"/>
  </si>
  <si>
    <t>会社名（機構との契約先である会社又は大学等）</t>
    <rPh sb="0" eb="2">
      <t>カイシャ</t>
    </rPh>
    <rPh sb="2" eb="3">
      <t>メイ</t>
    </rPh>
    <rPh sb="4" eb="6">
      <t>キコウ</t>
    </rPh>
    <rPh sb="8" eb="10">
      <t>ケイヤク</t>
    </rPh>
    <rPh sb="10" eb="11">
      <t>サキ</t>
    </rPh>
    <rPh sb="14" eb="16">
      <t>カイシャ</t>
    </rPh>
    <rPh sb="16" eb="17">
      <t>マタ</t>
    </rPh>
    <rPh sb="18" eb="20">
      <t>ダイガク</t>
    </rPh>
    <rPh sb="20" eb="21">
      <t>ナド</t>
    </rPh>
    <phoneticPr fontId="2"/>
  </si>
  <si>
    <t>作業内容</t>
    <rPh sb="0" eb="2">
      <t>サギョウ</t>
    </rPh>
    <rPh sb="2" eb="4">
      <t>ナイヨウ</t>
    </rPh>
    <phoneticPr fontId="2"/>
  </si>
  <si>
    <t>（下欄記号）</t>
    <phoneticPr fontId="2"/>
  </si>
  <si>
    <t>検 査 時 間</t>
    <rPh sb="0" eb="1">
      <t>ケン</t>
    </rPh>
    <rPh sb="2" eb="3">
      <t>サ</t>
    </rPh>
    <rPh sb="4" eb="5">
      <t>ジ</t>
    </rPh>
    <rPh sb="6" eb="7">
      <t>カン</t>
    </rPh>
    <phoneticPr fontId="2"/>
  </si>
  <si>
    <t>：</t>
    <phoneticPr fontId="2"/>
  </si>
  <si>
    <t>所在地</t>
    <rPh sb="0" eb="3">
      <t>ショザイチ</t>
    </rPh>
    <phoneticPr fontId="2"/>
  </si>
  <si>
    <t>〒</t>
    <phoneticPr fontId="2"/>
  </si>
  <si>
    <t>電話番号</t>
    <rPh sb="0" eb="2">
      <t>デンワ</t>
    </rPh>
    <rPh sb="2" eb="4">
      <t>バンゴウ</t>
    </rPh>
    <phoneticPr fontId="2"/>
  </si>
  <si>
    <t>は不要職員等</t>
    <rPh sb="1" eb="3">
      <t>フヨウ</t>
    </rPh>
    <rPh sb="3" eb="5">
      <t>ショクイン</t>
    </rPh>
    <rPh sb="5" eb="6">
      <t>トウ</t>
    </rPh>
    <phoneticPr fontId="1"/>
  </si>
  <si>
    <t>作業者区分（下欄記号）</t>
    <rPh sb="0" eb="3">
      <t>サギョウシャ</t>
    </rPh>
    <rPh sb="3" eb="5">
      <t>クブン</t>
    </rPh>
    <phoneticPr fontId="2"/>
  </si>
  <si>
    <t>放射線発生源（下欄記号）</t>
    <rPh sb="0" eb="3">
      <t>ホウシャセン</t>
    </rPh>
    <rPh sb="3" eb="6">
      <t>ハッセイゲン</t>
    </rPh>
    <phoneticPr fontId="2"/>
  </si>
  <si>
    <r>
      <rPr>
        <sz val="9"/>
        <rFont val="ＭＳ Ｐ明朝"/>
        <family val="1"/>
        <charset val="128"/>
      </rPr>
      <t>　　(該当無しは「従事せず」又は空白)</t>
    </r>
    <r>
      <rPr>
        <sz val="6"/>
        <rFont val="ＭＳ Ｐ明朝"/>
        <family val="1"/>
        <charset val="128"/>
      </rPr>
      <t xml:space="preserve">
</t>
    </r>
    <r>
      <rPr>
        <sz val="12"/>
        <rFont val="ＭＳ Ｐ明朝"/>
        <family val="1"/>
        <charset val="128"/>
      </rPr>
      <t>被　 ば　 く　 前　 歴</t>
    </r>
    <rPh sb="3" eb="5">
      <t>ガイトウ</t>
    </rPh>
    <rPh sb="5" eb="6">
      <t>ナ</t>
    </rPh>
    <rPh sb="9" eb="11">
      <t>ジュウジ</t>
    </rPh>
    <rPh sb="14" eb="15">
      <t>マタ</t>
    </rPh>
    <rPh sb="16" eb="18">
      <t>クウハク</t>
    </rPh>
    <rPh sb="20" eb="21">
      <t>ヒ</t>
    </rPh>
    <rPh sb="29" eb="30">
      <t>ゼン</t>
    </rPh>
    <rPh sb="32" eb="33">
      <t>レキ</t>
    </rPh>
    <phoneticPr fontId="2"/>
  </si>
  <si>
    <t>前年度までの集計（職員等のみ）</t>
    <rPh sb="0" eb="3">
      <t>ゼンネンド</t>
    </rPh>
    <rPh sb="6" eb="8">
      <t>シュウケイ</t>
    </rPh>
    <rPh sb="9" eb="12">
      <t>ショクイントウ</t>
    </rPh>
    <phoneticPr fontId="2"/>
  </si>
  <si>
    <t>前年度までの過去4年間の集計</t>
    <rPh sb="12" eb="14">
      <t>シュウケイ</t>
    </rPh>
    <phoneticPr fontId="2"/>
  </si>
  <si>
    <t>今年度の集計</t>
    <phoneticPr fontId="1"/>
  </si>
  <si>
    <t>今四半期の集計
（女子のみ）</t>
    <phoneticPr fontId="1"/>
  </si>
  <si>
    <t>昭和63年度以前の集積線量</t>
    <rPh sb="0" eb="2">
      <t>ショウワ</t>
    </rPh>
    <rPh sb="4" eb="6">
      <t>ネンド</t>
    </rPh>
    <rPh sb="6" eb="8">
      <t>イゼン</t>
    </rPh>
    <phoneticPr fontId="2"/>
  </si>
  <si>
    <t>平成元年度以後の実効線量</t>
    <rPh sb="0" eb="2">
      <t>ヘイセイ</t>
    </rPh>
    <rPh sb="2" eb="4">
      <t>ガンネン</t>
    </rPh>
    <rPh sb="4" eb="5">
      <t>ド</t>
    </rPh>
    <rPh sb="5" eb="7">
      <t>イゴ</t>
    </rPh>
    <phoneticPr fontId="2"/>
  </si>
  <si>
    <t>年　度</t>
    <rPh sb="0" eb="1">
      <t>ネン</t>
    </rPh>
    <rPh sb="2" eb="3">
      <t>ド</t>
    </rPh>
    <phoneticPr fontId="1"/>
  </si>
  <si>
    <t>眼の水晶体の
等価線量</t>
    <rPh sb="0" eb="1">
      <t>メ</t>
    </rPh>
    <rPh sb="2" eb="5">
      <t>スイショウタイ</t>
    </rPh>
    <rPh sb="7" eb="11">
      <t>トウカセンリョウ</t>
    </rPh>
    <phoneticPr fontId="1"/>
  </si>
  <si>
    <t>職 員 等</t>
    <rPh sb="0" eb="1">
      <t>ショク</t>
    </rPh>
    <rPh sb="2" eb="3">
      <t>イン</t>
    </rPh>
    <rPh sb="4" eb="5">
      <t>トウ</t>
    </rPh>
    <phoneticPr fontId="55"/>
  </si>
  <si>
    <t>職員等以外</t>
    <rPh sb="0" eb="5">
      <t>ショクイントウイガイ</t>
    </rPh>
    <phoneticPr fontId="55"/>
  </si>
  <si>
    <t>A 研究・開発
B 加速器等の運転
C 加速器等の保守
D 一般機械等の運転
E RI等の製造、加工
F RI等の分析、検査
G RI等の輸送
H RI等の保管、管理
I 放射線管理、
  安全管理
J 構内保安管理</t>
    <rPh sb="2" eb="4">
      <t>ケンキュウ</t>
    </rPh>
    <rPh sb="5" eb="7">
      <t>カイハツ</t>
    </rPh>
    <rPh sb="10" eb="13">
      <t>カソクキ</t>
    </rPh>
    <rPh sb="13" eb="14">
      <t>ナド</t>
    </rPh>
    <rPh sb="15" eb="17">
      <t>ウンテン</t>
    </rPh>
    <rPh sb="20" eb="23">
      <t>カソクキ</t>
    </rPh>
    <rPh sb="23" eb="24">
      <t>ナド</t>
    </rPh>
    <rPh sb="25" eb="27">
      <t>ホシュ</t>
    </rPh>
    <rPh sb="30" eb="32">
      <t>イッパン</t>
    </rPh>
    <rPh sb="32" eb="34">
      <t>キカイ</t>
    </rPh>
    <rPh sb="34" eb="35">
      <t>ナド</t>
    </rPh>
    <rPh sb="36" eb="38">
      <t>ウンテン</t>
    </rPh>
    <rPh sb="43" eb="44">
      <t>ナド</t>
    </rPh>
    <rPh sb="45" eb="47">
      <t>セイゾウ</t>
    </rPh>
    <rPh sb="48" eb="50">
      <t>カコウ</t>
    </rPh>
    <rPh sb="55" eb="56">
      <t>ナド</t>
    </rPh>
    <rPh sb="57" eb="59">
      <t>ブンセキ</t>
    </rPh>
    <rPh sb="60" eb="62">
      <t>ケンサ</t>
    </rPh>
    <rPh sb="67" eb="68">
      <t>ナド</t>
    </rPh>
    <rPh sb="69" eb="71">
      <t>ユソウ</t>
    </rPh>
    <rPh sb="76" eb="77">
      <t>ナド</t>
    </rPh>
    <rPh sb="78" eb="80">
      <t>ホカン</t>
    </rPh>
    <rPh sb="81" eb="83">
      <t>カンリ</t>
    </rPh>
    <rPh sb="86" eb="89">
      <t>ホウシャセン</t>
    </rPh>
    <rPh sb="89" eb="91">
      <t>カンリ</t>
    </rPh>
    <rPh sb="95" eb="97">
      <t>アンゼン</t>
    </rPh>
    <rPh sb="97" eb="99">
      <t>カンリ</t>
    </rPh>
    <rPh sb="102" eb="104">
      <t>コウナイ</t>
    </rPh>
    <rPh sb="104" eb="106">
      <t>ホアン</t>
    </rPh>
    <rPh sb="106" eb="108">
      <t>カンリ</t>
    </rPh>
    <phoneticPr fontId="2"/>
  </si>
  <si>
    <t>K 施設等の建設、
  工事、解体
L 管理区域内の清掃
M 管理区域内の除染
N 原子炉、
  RI等の教育
O 健康診断、医療
P 機器等の製造、
  管理
Q 物品等の管理
R 施設等の査察、
  視察
S 防護隊</t>
    <phoneticPr fontId="2"/>
  </si>
  <si>
    <t>A 原子炉及び臨界集合体
B 核燃料物質
（核燃料による汚染物質を含む）
C 密封されたRI（廃棄物を含む）
D 非密封のRI（廃棄物を含む）
E 加速器（電子顕微鏡を含む）
F X線発生装置
G 医療用X線発生装置
H 核融合装置及びこれに付置
  する加速器
- 特定せず</t>
    <rPh sb="2" eb="5">
      <t>ゲンシロ</t>
    </rPh>
    <rPh sb="5" eb="6">
      <t>オヨ</t>
    </rPh>
    <rPh sb="7" eb="9">
      <t>リンカイ</t>
    </rPh>
    <rPh sb="9" eb="12">
      <t>シュウゴウタイ</t>
    </rPh>
    <rPh sb="15" eb="18">
      <t>カクネンリョウ</t>
    </rPh>
    <rPh sb="18" eb="20">
      <t>ブッシツ</t>
    </rPh>
    <rPh sb="22" eb="25">
      <t>カクネンリョウ</t>
    </rPh>
    <rPh sb="28" eb="30">
      <t>オセン</t>
    </rPh>
    <rPh sb="30" eb="32">
      <t>ブッシツ</t>
    </rPh>
    <rPh sb="33" eb="34">
      <t>フク</t>
    </rPh>
    <rPh sb="39" eb="41">
      <t>ミップウ</t>
    </rPh>
    <rPh sb="47" eb="50">
      <t>ハイキブツ</t>
    </rPh>
    <rPh sb="51" eb="52">
      <t>フク</t>
    </rPh>
    <rPh sb="57" eb="58">
      <t>ヒ</t>
    </rPh>
    <rPh sb="58" eb="60">
      <t>ミップウ</t>
    </rPh>
    <rPh sb="64" eb="67">
      <t>ハイキブツ</t>
    </rPh>
    <rPh sb="68" eb="69">
      <t>フク</t>
    </rPh>
    <rPh sb="74" eb="77">
      <t>カソクキ</t>
    </rPh>
    <rPh sb="78" eb="80">
      <t>デンシ</t>
    </rPh>
    <rPh sb="80" eb="83">
      <t>ケンビキョウ</t>
    </rPh>
    <rPh sb="84" eb="85">
      <t>フク</t>
    </rPh>
    <rPh sb="91" eb="92">
      <t>セン</t>
    </rPh>
    <rPh sb="92" eb="94">
      <t>ハッセイ</t>
    </rPh>
    <rPh sb="94" eb="96">
      <t>ソウチ</t>
    </rPh>
    <rPh sb="99" eb="102">
      <t>イリョウヨウ</t>
    </rPh>
    <rPh sb="103" eb="104">
      <t>セン</t>
    </rPh>
    <rPh sb="104" eb="106">
      <t>ハッセイ</t>
    </rPh>
    <rPh sb="106" eb="108">
      <t>ソウチ</t>
    </rPh>
    <rPh sb="111" eb="112">
      <t>カク</t>
    </rPh>
    <rPh sb="112" eb="114">
      <t>ユウゴウ</t>
    </rPh>
    <rPh sb="114" eb="116">
      <t>ソウチ</t>
    </rPh>
    <rPh sb="116" eb="117">
      <t>オヨ</t>
    </rPh>
    <rPh sb="128" eb="131">
      <t>カソクキ</t>
    </rPh>
    <rPh sb="134" eb="136">
      <t>トクテイ</t>
    </rPh>
    <phoneticPr fontId="2"/>
  </si>
  <si>
    <t>mSv</t>
    <phoneticPr fontId="2"/>
  </si>
  <si>
    <t>実効線量</t>
    <phoneticPr fontId="1"/>
  </si>
  <si>
    <t>mSv</t>
    <phoneticPr fontId="1"/>
  </si>
  <si>
    <r>
      <rPr>
        <sz val="9"/>
        <rFont val="ＭＳ 明朝"/>
        <family val="1"/>
        <charset val="128"/>
      </rPr>
      <t>A</t>
    </r>
    <r>
      <rPr>
        <sz val="8"/>
        <rFont val="ＭＳ 明朝"/>
        <family val="1"/>
        <charset val="128"/>
      </rPr>
      <t xml:space="preserve"> 定年制職員
</t>
    </r>
    <r>
      <rPr>
        <sz val="9"/>
        <rFont val="ＭＳ 明朝"/>
        <family val="1"/>
        <charset val="128"/>
      </rPr>
      <t>B</t>
    </r>
    <r>
      <rPr>
        <sz val="8"/>
        <rFont val="ＭＳ 明朝"/>
        <family val="1"/>
        <charset val="128"/>
      </rPr>
      <t xml:space="preserve"> 任期制職員等
　常勤職員、非常
　勤職員、業務補
　助員、ｱﾙﾊﾞｲﾄ、
　臨時用員、博士
　研究員、専門業
　務員、嘱託職員､
　ｸﾛｽｱﾎﾟｲﾝﾄﾒﾝﾄ適
　用職員、大学院
　課程研究員、QST
　ﾘｻｰﾁｱｼｽﾀﾝﾄ、事
　務支援職員、任
　期付職員Ⅰ～Ⅳ
</t>
    </r>
    <r>
      <rPr>
        <sz val="9"/>
        <rFont val="ＭＳ 明朝"/>
        <family val="1"/>
        <charset val="128"/>
      </rPr>
      <t>C</t>
    </r>
    <r>
      <rPr>
        <sz val="8"/>
        <rFont val="ＭＳ 明朝"/>
        <family val="1"/>
        <charset val="128"/>
      </rPr>
      <t xml:space="preserve"> 役員</t>
    </r>
    <rPh sb="2" eb="5">
      <t>テイネンセイ</t>
    </rPh>
    <rPh sb="5" eb="7">
      <t>ショクイン</t>
    </rPh>
    <rPh sb="10" eb="13">
      <t>ニンキセイ</t>
    </rPh>
    <rPh sb="13" eb="15">
      <t>ショクイン</t>
    </rPh>
    <rPh sb="15" eb="16">
      <t>トウ</t>
    </rPh>
    <rPh sb="18" eb="20">
      <t>ジョウキン</t>
    </rPh>
    <rPh sb="20" eb="22">
      <t>ショクイン</t>
    </rPh>
    <rPh sb="23" eb="25">
      <t>ヒジョウ</t>
    </rPh>
    <rPh sb="31" eb="33">
      <t>ギョウム</t>
    </rPh>
    <rPh sb="33" eb="34">
      <t>ホ</t>
    </rPh>
    <rPh sb="36" eb="37">
      <t>ジョ</t>
    </rPh>
    <rPh sb="37" eb="38">
      <t>イン</t>
    </rPh>
    <rPh sb="48" eb="50">
      <t>リンジ</t>
    </rPh>
    <rPh sb="50" eb="51">
      <t>ヨウ</t>
    </rPh>
    <rPh sb="51" eb="52">
      <t>イン</t>
    </rPh>
    <rPh sb="53" eb="55">
      <t>ハカセ</t>
    </rPh>
    <rPh sb="57" eb="60">
      <t>ケンキュウイン</t>
    </rPh>
    <rPh sb="61" eb="63">
      <t>センモン</t>
    </rPh>
    <rPh sb="63" eb="64">
      <t>ギョウ</t>
    </rPh>
    <rPh sb="66" eb="67">
      <t>ム</t>
    </rPh>
    <rPh sb="67" eb="68">
      <t>イン</t>
    </rPh>
    <rPh sb="69" eb="71">
      <t>ショクタク</t>
    </rPh>
    <rPh sb="71" eb="73">
      <t>ショクイン</t>
    </rPh>
    <rPh sb="91" eb="92">
      <t>ヨウ</t>
    </rPh>
    <rPh sb="95" eb="98">
      <t>ダイガクイン</t>
    </rPh>
    <rPh sb="100" eb="102">
      <t>カテイ</t>
    </rPh>
    <rPh sb="102" eb="105">
      <t>ケンキュウイン</t>
    </rPh>
    <rPh sb="125" eb="126">
      <t>ム</t>
    </rPh>
    <rPh sb="126" eb="128">
      <t>シエン</t>
    </rPh>
    <rPh sb="128" eb="130">
      <t>ショクイン</t>
    </rPh>
    <rPh sb="131" eb="132">
      <t>ニン</t>
    </rPh>
    <rPh sb="135" eb="136">
      <t>ツ</t>
    </rPh>
    <rPh sb="136" eb="138">
      <t>ショクイン</t>
    </rPh>
    <rPh sb="144" eb="146">
      <t>ヤクイン</t>
    </rPh>
    <phoneticPr fontId="2"/>
  </si>
  <si>
    <r>
      <t xml:space="preserve">G 受入研究員等
</t>
    </r>
    <r>
      <rPr>
        <sz val="6.5"/>
        <rFont val="ＭＳ 明朝"/>
        <family val="1"/>
        <charset val="128"/>
      </rPr>
      <t>　客員研究員、協力
　研究員、実習生、
　連携大学院生、招
　へい研究員、共同
　利用研究員、学振
　特別研究員、学振
　外国人研究員、
　原子力研究交流
　研究員</t>
    </r>
    <r>
      <rPr>
        <sz val="7"/>
        <rFont val="ＭＳ 明朝"/>
        <family val="1"/>
        <charset val="128"/>
      </rPr>
      <t xml:space="preserve">
H 派遣職員
I 理事長ｱﾄﾞﾊﾞｲｻﾞｰ､　
　QSTｱｿｼｴｲﾄ､
　理事長顧問
J</t>
    </r>
    <r>
      <rPr>
        <b/>
        <sz val="7"/>
        <rFont val="ＭＳ 明朝"/>
        <family val="1"/>
        <charset val="128"/>
      </rPr>
      <t xml:space="preserve"> </t>
    </r>
    <r>
      <rPr>
        <sz val="7"/>
        <rFont val="ＭＳ 明朝"/>
        <family val="1"/>
        <charset val="128"/>
      </rPr>
      <t>施設供用等による
   外部利用者
N 留学生
O 研修生
Q 検査官
S 年間契約請負業者
　(役務職員)
T S以外の請負業者</t>
    </r>
    <rPh sb="2" eb="4">
      <t>ウケイレ</t>
    </rPh>
    <rPh sb="4" eb="7">
      <t>ケンキュウイン</t>
    </rPh>
    <rPh sb="7" eb="8">
      <t>トウ</t>
    </rPh>
    <rPh sb="10" eb="12">
      <t>キャクイン</t>
    </rPh>
    <rPh sb="12" eb="15">
      <t>ケンキュウイン</t>
    </rPh>
    <rPh sb="16" eb="18">
      <t>キョウリョク</t>
    </rPh>
    <rPh sb="20" eb="21">
      <t>ケン</t>
    </rPh>
    <rPh sb="24" eb="27">
      <t>ジッシュウセイ</t>
    </rPh>
    <rPh sb="30" eb="32">
      <t>レンケイ</t>
    </rPh>
    <rPh sb="32" eb="35">
      <t>ダイガクイン</t>
    </rPh>
    <rPh sb="35" eb="36">
      <t>セイ</t>
    </rPh>
    <rPh sb="37" eb="38">
      <t>ショウ</t>
    </rPh>
    <rPh sb="42" eb="43">
      <t>ケン</t>
    </rPh>
    <rPh sb="46" eb="48">
      <t>キョウドウ</t>
    </rPh>
    <rPh sb="50" eb="52">
      <t>リヨウ</t>
    </rPh>
    <rPh sb="52" eb="54">
      <t>ケンキュウ</t>
    </rPh>
    <rPh sb="56" eb="58">
      <t>ガクシン</t>
    </rPh>
    <rPh sb="60" eb="62">
      <t>トクベツ</t>
    </rPh>
    <rPh sb="62" eb="65">
      <t>ケンキュウイン</t>
    </rPh>
    <rPh sb="66" eb="68">
      <t>ガクシン</t>
    </rPh>
    <rPh sb="70" eb="72">
      <t>ガイコク</t>
    </rPh>
    <rPh sb="72" eb="73">
      <t>ジン</t>
    </rPh>
    <rPh sb="73" eb="76">
      <t>ケンキュウイン</t>
    </rPh>
    <rPh sb="79" eb="80">
      <t>ゲン</t>
    </rPh>
    <rPh sb="82" eb="84">
      <t>ケンキュウ</t>
    </rPh>
    <rPh sb="84" eb="86">
      <t>コウリュウ</t>
    </rPh>
    <rPh sb="94" eb="96">
      <t>ハケン</t>
    </rPh>
    <rPh sb="96" eb="98">
      <t>ショクイン</t>
    </rPh>
    <rPh sb="101" eb="104">
      <t>リジチョウ</t>
    </rPh>
    <rPh sb="129" eb="132">
      <t>リジチョウ</t>
    </rPh>
    <rPh sb="132" eb="134">
      <t>コモン</t>
    </rPh>
    <rPh sb="137" eb="139">
      <t>シセツ</t>
    </rPh>
    <rPh sb="139" eb="141">
      <t>キョウヨウ</t>
    </rPh>
    <rPh sb="141" eb="142">
      <t>トウ</t>
    </rPh>
    <rPh sb="149" eb="151">
      <t>ガイブ</t>
    </rPh>
    <rPh sb="151" eb="154">
      <t>リヨウシャ</t>
    </rPh>
    <rPh sb="157" eb="160">
      <t>リュウガクセイ</t>
    </rPh>
    <rPh sb="163" eb="166">
      <t>ケンシュウセイ</t>
    </rPh>
    <rPh sb="169" eb="172">
      <t>ケンサカン</t>
    </rPh>
    <rPh sb="175" eb="177">
      <t>ネンカン</t>
    </rPh>
    <rPh sb="177" eb="179">
      <t>ケイヤク</t>
    </rPh>
    <rPh sb="179" eb="181">
      <t>ウケオイ</t>
    </rPh>
    <rPh sb="181" eb="183">
      <t>ギョウシャ</t>
    </rPh>
    <rPh sb="186" eb="188">
      <t>エキム</t>
    </rPh>
    <rPh sb="188" eb="190">
      <t>ショクイン</t>
    </rPh>
    <rPh sb="195" eb="197">
      <t>イガイ</t>
    </rPh>
    <rPh sb="198" eb="200">
      <t>ウケオイ</t>
    </rPh>
    <rPh sb="200" eb="202">
      <t>ギョウシャ</t>
    </rPh>
    <phoneticPr fontId="2"/>
  </si>
  <si>
    <t>～前年度</t>
    <rPh sb="1" eb="4">
      <t>ゼンネンド</t>
    </rPh>
    <phoneticPr fontId="1"/>
  </si>
  <si>
    <t>X)</t>
    <phoneticPr fontId="2"/>
  </si>
  <si>
    <t>妊娠中の女子は妊娠からの被ばく歴を別添にて提出して下さい</t>
    <phoneticPr fontId="1"/>
  </si>
  <si>
    <t>mrem</t>
    <phoneticPr fontId="2"/>
  </si>
  <si>
    <t>別添</t>
    <rPh sb="0" eb="2">
      <t>ベッテン</t>
    </rPh>
    <phoneticPr fontId="1"/>
  </si>
  <si>
    <t>）</t>
    <phoneticPr fontId="2"/>
  </si>
  <si>
    <t>これまでの主な作業事業所</t>
    <rPh sb="5" eb="6">
      <t>オモ</t>
    </rPh>
    <rPh sb="7" eb="9">
      <t>サギョウ</t>
    </rPh>
    <rPh sb="9" eb="12">
      <t>ジギョウショ</t>
    </rPh>
    <phoneticPr fontId="2"/>
  </si>
  <si>
    <t>これまでの主な作業種類（右欄記号）</t>
    <rPh sb="5" eb="6">
      <t>オモ</t>
    </rPh>
    <rPh sb="7" eb="9">
      <t>サギョウ</t>
    </rPh>
    <rPh sb="9" eb="11">
      <t>シュルイ</t>
    </rPh>
    <phoneticPr fontId="2"/>
  </si>
  <si>
    <t>加速器等：原子炉、核融合装置、廃棄物処理装置及びホットラボ等を含む
RI等　　：核燃料及び廃棄物を含む</t>
    <rPh sb="0" eb="3">
      <t>カソクキ</t>
    </rPh>
    <rPh sb="5" eb="8">
      <t>ゲンシロ</t>
    </rPh>
    <phoneticPr fontId="2"/>
  </si>
  <si>
    <r>
      <t>教</t>
    </r>
    <r>
      <rPr>
        <sz val="5"/>
        <rFont val="ＭＳ Ｐ明朝"/>
        <family val="1"/>
        <charset val="128"/>
      </rPr>
      <t xml:space="preserve"> </t>
    </r>
    <r>
      <rPr>
        <sz val="12"/>
        <rFont val="ＭＳ Ｐ明朝"/>
        <family val="1"/>
        <charset val="128"/>
      </rPr>
      <t>育</t>
    </r>
    <r>
      <rPr>
        <sz val="5"/>
        <rFont val="ＭＳ Ｐ明朝"/>
        <family val="1"/>
        <charset val="128"/>
      </rPr>
      <t xml:space="preserve"> </t>
    </r>
    <r>
      <rPr>
        <sz val="12"/>
        <rFont val="ＭＳ Ｐ明朝"/>
        <family val="1"/>
        <charset val="128"/>
      </rPr>
      <t>訓</t>
    </r>
    <r>
      <rPr>
        <sz val="5"/>
        <rFont val="ＭＳ Ｐ明朝"/>
        <family val="1"/>
        <charset val="128"/>
      </rPr>
      <t xml:space="preserve"> </t>
    </r>
    <r>
      <rPr>
        <sz val="12"/>
        <rFont val="ＭＳ Ｐ明朝"/>
        <family val="1"/>
        <charset val="128"/>
      </rPr>
      <t>練</t>
    </r>
    <r>
      <rPr>
        <sz val="5"/>
        <rFont val="ＭＳ Ｐ明朝"/>
        <family val="1"/>
        <charset val="128"/>
      </rPr>
      <t xml:space="preserve"> </t>
    </r>
    <r>
      <rPr>
        <sz val="12"/>
        <rFont val="ＭＳ Ｐ明朝"/>
        <family val="1"/>
        <charset val="128"/>
      </rPr>
      <t xml:space="preserve">歴 </t>
    </r>
    <rPh sb="0" eb="1">
      <t>キョウ</t>
    </rPh>
    <rPh sb="2" eb="3">
      <t>イク</t>
    </rPh>
    <rPh sb="4" eb="5">
      <t>クン</t>
    </rPh>
    <rPh sb="6" eb="7">
      <t>ネリ</t>
    </rPh>
    <rPh sb="8" eb="9">
      <t>レキ</t>
    </rPh>
    <phoneticPr fontId="2"/>
  </si>
  <si>
    <t>特殊健康</t>
    <rPh sb="0" eb="2">
      <t>トクシュ</t>
    </rPh>
    <rPh sb="2" eb="4">
      <t>ケンコウ</t>
    </rPh>
    <phoneticPr fontId="2"/>
  </si>
  <si>
    <t>診断歴</t>
    <phoneticPr fontId="1"/>
  </si>
  <si>
    <t>実施年月日</t>
    <phoneticPr fontId="1"/>
  </si>
  <si>
    <t>身　分　確　認</t>
    <rPh sb="0" eb="1">
      <t>ミ</t>
    </rPh>
    <rPh sb="2" eb="3">
      <t>ブン</t>
    </rPh>
    <rPh sb="4" eb="5">
      <t>アキラ</t>
    </rPh>
    <rPh sb="6" eb="7">
      <t>シノブ</t>
    </rPh>
    <phoneticPr fontId="2"/>
  </si>
  <si>
    <t>（職員等は不要）</t>
    <rPh sb="1" eb="4">
      <t>ショクイントウ</t>
    </rPh>
    <rPh sb="5" eb="7">
      <t>フヨウ</t>
    </rPh>
    <phoneticPr fontId="1"/>
  </si>
  <si>
    <t>確認年月日</t>
    <rPh sb="0" eb="2">
      <t>カクニン</t>
    </rPh>
    <rPh sb="2" eb="5">
      <t>ネンガッピ</t>
    </rPh>
    <phoneticPr fontId="2"/>
  </si>
  <si>
    <t>起票上の注意</t>
    <rPh sb="0" eb="2">
      <t>キヒョウ</t>
    </rPh>
    <rPh sb="2" eb="3">
      <t>ジョウ</t>
    </rPh>
    <rPh sb="4" eb="6">
      <t>チュウイ</t>
    </rPh>
    <phoneticPr fontId="2"/>
  </si>
  <si>
    <t xml:space="preserve"> 1．放射線管理手帳又は被ばく歴等証明書を参照して記入のこと。
 2．今年度とは、指定年月日の属する年度、前年度はその年度の
　前年度とする（今四半期も同様）。
 3．被ばく前歴欄の「X」は、検出下限値未満の評価回数（Ｍ数等）
　を記入する。
 4．特別教育とは、原子炉施設又は核燃料使用施設等の管理区域
　において核燃料物質等を取り扱う業務に従事する者の教育（労働
　安全衛生法第59条第3項の特別教育）をいう。
 5．指定緊急作業とは、平成23年3月11日以後の東電福島第一原
　子力発電所における緊急作業をいう。</t>
    <rPh sb="35" eb="38">
      <t>コンネンド</t>
    </rPh>
    <rPh sb="41" eb="43">
      <t>シテイ</t>
    </rPh>
    <rPh sb="43" eb="46">
      <t>ネンガッピ</t>
    </rPh>
    <rPh sb="47" eb="48">
      <t>ゾク</t>
    </rPh>
    <rPh sb="50" eb="52">
      <t>ネンド</t>
    </rPh>
    <rPh sb="53" eb="56">
      <t>ゼンネンド</t>
    </rPh>
    <rPh sb="59" eb="61">
      <t>ネンド</t>
    </rPh>
    <rPh sb="64" eb="65">
      <t>マエ</t>
    </rPh>
    <rPh sb="65" eb="67">
      <t>ネンド</t>
    </rPh>
    <rPh sb="71" eb="72">
      <t>コン</t>
    </rPh>
    <rPh sb="72" eb="75">
      <t>シハンキ</t>
    </rPh>
    <rPh sb="76" eb="78">
      <t>ドウヨウ</t>
    </rPh>
    <rPh sb="132" eb="135">
      <t>ゲンシロ</t>
    </rPh>
    <rPh sb="135" eb="137">
      <t>シセツ</t>
    </rPh>
    <rPh sb="137" eb="138">
      <t>マタ</t>
    </rPh>
    <rPh sb="139" eb="142">
      <t>カクネンリョウ</t>
    </rPh>
    <rPh sb="142" eb="144">
      <t>シヨウ</t>
    </rPh>
    <rPh sb="144" eb="146">
      <t>シセツ</t>
    </rPh>
    <rPh sb="146" eb="147">
      <t>トウ</t>
    </rPh>
    <rPh sb="148" eb="150">
      <t>カンリ</t>
    </rPh>
    <rPh sb="161" eb="163">
      <t>ブッシツ</t>
    </rPh>
    <rPh sb="186" eb="187">
      <t>ゼン</t>
    </rPh>
    <phoneticPr fontId="1"/>
  </si>
  <si>
    <t>保安管理課長</t>
    <rPh sb="0" eb="2">
      <t>ホアン</t>
    </rPh>
    <rPh sb="2" eb="6">
      <t>カンリカチョウ</t>
    </rPh>
    <phoneticPr fontId="2"/>
  </si>
  <si>
    <t>作業担当部等</t>
    <rPh sb="0" eb="2">
      <t>サギョウ</t>
    </rPh>
    <rPh sb="2" eb="4">
      <t>タントウ</t>
    </rPh>
    <rPh sb="4" eb="5">
      <t>ブ</t>
    </rPh>
    <rPh sb="5" eb="6">
      <t>トウ</t>
    </rPh>
    <phoneticPr fontId="2"/>
  </si>
  <si>
    <t>部長等</t>
    <rPh sb="0" eb="2">
      <t>ブチョウ</t>
    </rPh>
    <rPh sb="2" eb="3">
      <t>トウ</t>
    </rPh>
    <phoneticPr fontId="2"/>
  </si>
  <si>
    <t>課長等</t>
    <rPh sb="0" eb="1">
      <t>カ</t>
    </rPh>
    <rPh sb="1" eb="2">
      <t>チョウ</t>
    </rPh>
    <rPh sb="2" eb="3">
      <t>トウ</t>
    </rPh>
    <phoneticPr fontId="2"/>
  </si>
  <si>
    <t>特別教育実施日</t>
    <rPh sb="0" eb="2">
      <t>トクベツ</t>
    </rPh>
    <rPh sb="2" eb="4">
      <t>キョウイク</t>
    </rPh>
    <rPh sb="4" eb="6">
      <t>ジッシ</t>
    </rPh>
    <rPh sb="6" eb="7">
      <t>ビ</t>
    </rPh>
    <phoneticPr fontId="2"/>
  </si>
  <si>
    <t>指定緊急</t>
    <rPh sb="0" eb="4">
      <t>シテイキンキュウ</t>
    </rPh>
    <phoneticPr fontId="1"/>
  </si>
  <si>
    <t>作業歴</t>
    <rPh sb="0" eb="2">
      <t>サギョウ</t>
    </rPh>
    <rPh sb="2" eb="3">
      <t>レキ</t>
    </rPh>
    <phoneticPr fontId="1"/>
  </si>
  <si>
    <t>　　（職員等のみ記入）</t>
    <rPh sb="3" eb="6">
      <t>ショクイントウ</t>
    </rPh>
    <rPh sb="8" eb="10">
      <t>キニュウ</t>
    </rPh>
    <phoneticPr fontId="55"/>
  </si>
  <si>
    <t>確認書類名</t>
    <rPh sb="0" eb="2">
      <t>カクニン</t>
    </rPh>
    <rPh sb="2" eb="4">
      <t>ショルイ</t>
    </rPh>
    <rPh sb="4" eb="5">
      <t>メイ</t>
    </rPh>
    <phoneticPr fontId="1"/>
  </si>
  <si>
    <t>←</t>
    <phoneticPr fontId="2"/>
  </si>
  <si>
    <t>量　子　科　学　技　術　研　究　開　発　機　構　　高　崎　量　子　技　術　基　盤　研　究　所</t>
    <rPh sb="33" eb="34">
      <t>ワザ</t>
    </rPh>
    <rPh sb="35" eb="36">
      <t>ジュツ</t>
    </rPh>
    <rPh sb="37" eb="38">
      <t>キ</t>
    </rPh>
    <rPh sb="39" eb="40">
      <t>バン</t>
    </rPh>
    <phoneticPr fontId="1"/>
  </si>
  <si>
    <t>指　定　登　録　依　頼　書　②</t>
    <rPh sb="0" eb="1">
      <t>ユビ</t>
    </rPh>
    <rPh sb="2" eb="3">
      <t>サダム</t>
    </rPh>
    <rPh sb="4" eb="5">
      <t>ノボル</t>
    </rPh>
    <rPh sb="6" eb="7">
      <t>ロク</t>
    </rPh>
    <rPh sb="8" eb="9">
      <t>ヤスシ</t>
    </rPh>
    <rPh sb="10" eb="11">
      <t>ヨリ</t>
    </rPh>
    <rPh sb="12" eb="13">
      <t>ショ</t>
    </rPh>
    <phoneticPr fontId="2"/>
  </si>
  <si>
    <t>作業者→作業担当課等→保安管理課→作業担当課等(保管)→区域管理者(写し)</t>
    <rPh sb="0" eb="3">
      <t>サギョウシャ</t>
    </rPh>
    <rPh sb="4" eb="6">
      <t>サギョウ</t>
    </rPh>
    <rPh sb="6" eb="8">
      <t>タントウ</t>
    </rPh>
    <rPh sb="8" eb="9">
      <t>カ</t>
    </rPh>
    <rPh sb="9" eb="10">
      <t>トウ</t>
    </rPh>
    <rPh sb="11" eb="13">
      <t>ホアン</t>
    </rPh>
    <rPh sb="13" eb="15">
      <t>カンリ</t>
    </rPh>
    <rPh sb="15" eb="16">
      <t>カ</t>
    </rPh>
    <rPh sb="17" eb="19">
      <t>サギョウ</t>
    </rPh>
    <rPh sb="19" eb="21">
      <t>タントウ</t>
    </rPh>
    <rPh sb="21" eb="22">
      <t>カ</t>
    </rPh>
    <rPh sb="22" eb="23">
      <t>トウ</t>
    </rPh>
    <rPh sb="24" eb="26">
      <t>ホカン</t>
    </rPh>
    <rPh sb="28" eb="33">
      <t>クイキカンリシャ</t>
    </rPh>
    <rPh sb="34" eb="35">
      <t>ウツ</t>
    </rPh>
    <phoneticPr fontId="2"/>
  </si>
  <si>
    <t>前年度までの集計（職員等のみ）</t>
    <rPh sb="0" eb="3">
      <t>ゼンネンド</t>
    </rPh>
    <rPh sb="6" eb="8">
      <t>シュウケイ</t>
    </rPh>
    <rPh sb="9" eb="11">
      <t>ショクイン</t>
    </rPh>
    <rPh sb="11" eb="12">
      <t>トウ</t>
    </rPh>
    <phoneticPr fontId="2"/>
  </si>
  <si>
    <t>確認書類名</t>
    <rPh sb="0" eb="2">
      <t>カクニン</t>
    </rPh>
    <rPh sb="2" eb="4">
      <t>ショルイ</t>
    </rPh>
    <rPh sb="4" eb="5">
      <t>ナ</t>
    </rPh>
    <phoneticPr fontId="1"/>
  </si>
  <si>
    <t>量　子　科　学　技　術　研　究　開　発　機　構　　高　崎　量　子　技　術　基　盤　研　究　所</t>
    <rPh sb="0" eb="1">
      <t>リョウ</t>
    </rPh>
    <rPh sb="2" eb="3">
      <t>コ</t>
    </rPh>
    <rPh sb="4" eb="5">
      <t>カ</t>
    </rPh>
    <rPh sb="6" eb="7">
      <t>マナブ</t>
    </rPh>
    <rPh sb="8" eb="9">
      <t>ギ</t>
    </rPh>
    <rPh sb="10" eb="11">
      <t>ジュツ</t>
    </rPh>
    <rPh sb="12" eb="13">
      <t>ケン</t>
    </rPh>
    <rPh sb="14" eb="15">
      <t>キワム</t>
    </rPh>
    <rPh sb="16" eb="17">
      <t>カイ</t>
    </rPh>
    <rPh sb="18" eb="19">
      <t>ハツ</t>
    </rPh>
    <rPh sb="20" eb="21">
      <t>キ</t>
    </rPh>
    <rPh sb="22" eb="23">
      <t>カマエ</t>
    </rPh>
    <rPh sb="25" eb="26">
      <t>コウ</t>
    </rPh>
    <rPh sb="27" eb="28">
      <t>サキ</t>
    </rPh>
    <rPh sb="29" eb="30">
      <t>リョウ</t>
    </rPh>
    <rPh sb="31" eb="32">
      <t>コ</t>
    </rPh>
    <rPh sb="33" eb="34">
      <t>ワザ</t>
    </rPh>
    <rPh sb="35" eb="36">
      <t>ジュツ</t>
    </rPh>
    <rPh sb="37" eb="38">
      <t>キ</t>
    </rPh>
    <rPh sb="39" eb="40">
      <t>バン</t>
    </rPh>
    <rPh sb="41" eb="42">
      <t>ケン</t>
    </rPh>
    <rPh sb="43" eb="44">
      <t>キワム</t>
    </rPh>
    <rPh sb="45" eb="46">
      <t>ショ</t>
    </rPh>
    <phoneticPr fontId="1"/>
  </si>
  <si>
    <t>指　定　登　録　依　頼　書　③</t>
    <rPh sb="0" eb="1">
      <t>ユビ</t>
    </rPh>
    <rPh sb="2" eb="3">
      <t>サダム</t>
    </rPh>
    <rPh sb="4" eb="5">
      <t>ノボル</t>
    </rPh>
    <rPh sb="6" eb="7">
      <t>ロク</t>
    </rPh>
    <rPh sb="8" eb="9">
      <t>ヤスシ</t>
    </rPh>
    <rPh sb="10" eb="11">
      <t>ヨリ</t>
    </rPh>
    <rPh sb="12" eb="13">
      <t>ショ</t>
    </rPh>
    <phoneticPr fontId="2"/>
  </si>
  <si>
    <t>作業者→作業担当課等→保安管理課→区域管理者</t>
    <rPh sb="0" eb="3">
      <t>サギョウシャ</t>
    </rPh>
    <rPh sb="4" eb="6">
      <t>サギョウ</t>
    </rPh>
    <rPh sb="6" eb="8">
      <t>タントウ</t>
    </rPh>
    <rPh sb="8" eb="9">
      <t>カ</t>
    </rPh>
    <rPh sb="9" eb="10">
      <t>トウ</t>
    </rPh>
    <rPh sb="11" eb="13">
      <t>ホアン</t>
    </rPh>
    <rPh sb="13" eb="15">
      <t>カンリ</t>
    </rPh>
    <rPh sb="15" eb="16">
      <t>カ</t>
    </rPh>
    <rPh sb="17" eb="19">
      <t>クイキ</t>
    </rPh>
    <rPh sb="19" eb="22">
      <t>カンリシャ</t>
    </rPh>
    <phoneticPr fontId="2"/>
  </si>
  <si>
    <t>様式４－１５　</t>
    <rPh sb="0" eb="2">
      <t>ヨウシキ</t>
    </rPh>
    <phoneticPr fontId="2"/>
  </si>
  <si>
    <t>令和</t>
    <rPh sb="0" eb="2">
      <t>レイワ</t>
    </rPh>
    <phoneticPr fontId="2"/>
  </si>
  <si>
    <t>被 ば く 歴 等 証 明 書</t>
  </si>
  <si>
    <t>証明者所属・職名</t>
    <rPh sb="0" eb="2">
      <t>ショウメイ</t>
    </rPh>
    <rPh sb="2" eb="3">
      <t>シャ</t>
    </rPh>
    <rPh sb="3" eb="5">
      <t>ショゾク</t>
    </rPh>
    <rPh sb="6" eb="8">
      <t>ショクメイ</t>
    </rPh>
    <phoneticPr fontId="2"/>
  </si>
  <si>
    <t>証明者氏名</t>
    <rPh sb="0" eb="2">
      <t>ショウメイ</t>
    </rPh>
    <rPh sb="2" eb="3">
      <t>シャ</t>
    </rPh>
    <rPh sb="3" eb="5">
      <t>シメイ</t>
    </rPh>
    <phoneticPr fontId="2"/>
  </si>
  <si>
    <t>印</t>
    <rPh sb="0" eb="1">
      <t>イン</t>
    </rPh>
    <phoneticPr fontId="2"/>
  </si>
  <si>
    <t>　下記の者の個人識別項目、被ばく前歴、指定緊急作業歴、教育訓練及び特殊健康診断の記録を証明します。</t>
    <rPh sb="1" eb="3">
      <t>カキ</t>
    </rPh>
    <rPh sb="4" eb="5">
      <t>モノ</t>
    </rPh>
    <rPh sb="6" eb="8">
      <t>コジン</t>
    </rPh>
    <rPh sb="8" eb="10">
      <t>シキベツ</t>
    </rPh>
    <rPh sb="10" eb="12">
      <t>コウモク</t>
    </rPh>
    <rPh sb="13" eb="14">
      <t>ヒ</t>
    </rPh>
    <rPh sb="16" eb="18">
      <t>ゼンレキ</t>
    </rPh>
    <rPh sb="19" eb="21">
      <t>シテイ</t>
    </rPh>
    <rPh sb="21" eb="23">
      <t>キンキュウ</t>
    </rPh>
    <rPh sb="23" eb="25">
      <t>サギョウ</t>
    </rPh>
    <rPh sb="25" eb="26">
      <t>レキ</t>
    </rPh>
    <rPh sb="27" eb="29">
      <t>キョウイク</t>
    </rPh>
    <rPh sb="29" eb="31">
      <t>クンレン</t>
    </rPh>
    <rPh sb="31" eb="32">
      <t>オヨ</t>
    </rPh>
    <rPh sb="33" eb="35">
      <t>トクシュ</t>
    </rPh>
    <rPh sb="35" eb="37">
      <t>ケンコウ</t>
    </rPh>
    <rPh sb="37" eb="39">
      <t>シンダン</t>
    </rPh>
    <rPh sb="40" eb="42">
      <t>キロク</t>
    </rPh>
    <rPh sb="43" eb="45">
      <t>ショウメイ</t>
    </rPh>
    <phoneticPr fontId="2"/>
  </si>
  <si>
    <t>個　　人　　識　　別　　項　　目</t>
    <rPh sb="0" eb="1">
      <t>コ</t>
    </rPh>
    <rPh sb="3" eb="4">
      <t>ジン</t>
    </rPh>
    <rPh sb="6" eb="7">
      <t>サトシ</t>
    </rPh>
    <rPh sb="9" eb="10">
      <t>ベツ</t>
    </rPh>
    <rPh sb="12" eb="13">
      <t>コウ</t>
    </rPh>
    <rPh sb="15" eb="16">
      <t>メ</t>
    </rPh>
    <phoneticPr fontId="2"/>
  </si>
  <si>
    <t>生年月日</t>
    <rPh sb="0" eb="1">
      <t>セイ</t>
    </rPh>
    <rPh sb="1" eb="2">
      <t>ネン</t>
    </rPh>
    <rPh sb="2" eb="3">
      <t>ツキ</t>
    </rPh>
    <rPh sb="3" eb="4">
      <t>ヒ</t>
    </rPh>
    <phoneticPr fontId="2"/>
  </si>
  <si>
    <t>　　性　　別</t>
    <rPh sb="2" eb="3">
      <t>セイ</t>
    </rPh>
    <rPh sb="5" eb="6">
      <t>ベツ</t>
    </rPh>
    <phoneticPr fontId="2"/>
  </si>
  <si>
    <t>　国籍区分</t>
    <rPh sb="1" eb="2">
      <t>クニ</t>
    </rPh>
    <rPh sb="2" eb="3">
      <t>セキ</t>
    </rPh>
    <rPh sb="3" eb="5">
      <t>クブン</t>
    </rPh>
    <phoneticPr fontId="2"/>
  </si>
  <si>
    <t>男性</t>
    <rPh sb="0" eb="2">
      <t>ダンセイ</t>
    </rPh>
    <phoneticPr fontId="2"/>
  </si>
  <si>
    <t>日本人</t>
    <rPh sb="0" eb="2">
      <t>ニホン</t>
    </rPh>
    <rPh sb="2" eb="3">
      <t>ニン</t>
    </rPh>
    <phoneticPr fontId="2"/>
  </si>
  <si>
    <t>外国人</t>
    <rPh sb="0" eb="2">
      <t>ガイコク</t>
    </rPh>
    <rPh sb="2" eb="3">
      <t>ジン</t>
    </rPh>
    <phoneticPr fontId="2"/>
  </si>
  <si>
    <t>女性</t>
    <rPh sb="0" eb="2">
      <t>ジョセイ</t>
    </rPh>
    <phoneticPr fontId="2"/>
  </si>
  <si>
    <t>中央登録番号</t>
    <rPh sb="0" eb="2">
      <t>チュウオウ</t>
    </rPh>
    <rPh sb="2" eb="4">
      <t>トウロク</t>
    </rPh>
    <rPh sb="4" eb="6">
      <t>バンゴウ</t>
    </rPh>
    <phoneticPr fontId="1"/>
  </si>
  <si>
    <t>有</t>
    <rPh sb="0" eb="1">
      <t>アリ</t>
    </rPh>
    <phoneticPr fontId="1"/>
  </si>
  <si>
    <t>無</t>
    <rPh sb="0" eb="1">
      <t>ナシ</t>
    </rPh>
    <phoneticPr fontId="1"/>
  </si>
  <si>
    <t>－</t>
    <phoneticPr fontId="1"/>
  </si>
  <si>
    <r>
      <t>　　被　　ば　　く　　前　　歴　</t>
    </r>
    <r>
      <rPr>
        <vertAlign val="superscript"/>
        <sz val="10"/>
        <rFont val="ＭＳ Ｐゴシック"/>
        <family val="3"/>
        <charset val="128"/>
      </rPr>
      <t>注</t>
    </r>
    <r>
      <rPr>
        <vertAlign val="superscript"/>
        <sz val="10"/>
        <rFont val="Century Gothic"/>
        <family val="2"/>
      </rPr>
      <t>1</t>
    </r>
    <r>
      <rPr>
        <vertAlign val="superscript"/>
        <sz val="10"/>
        <rFont val="ＭＳ Ｐゴシック"/>
        <family val="3"/>
        <charset val="128"/>
      </rPr>
      <t>）</t>
    </r>
    <r>
      <rPr>
        <sz val="9"/>
        <rFont val="ＭＳ Ｐゴシック"/>
        <family val="3"/>
        <charset val="128"/>
      </rPr>
      <t>　(該当なしは「従事せず」又は空白）</t>
    </r>
    <rPh sb="2" eb="3">
      <t>ヒ</t>
    </rPh>
    <rPh sb="11" eb="12">
      <t>ゼン</t>
    </rPh>
    <rPh sb="14" eb="15">
      <t>レキ</t>
    </rPh>
    <rPh sb="21" eb="23">
      <t>ガイトウ</t>
    </rPh>
    <rPh sb="27" eb="29">
      <t>ジュウジ</t>
    </rPh>
    <rPh sb="32" eb="33">
      <t>マタ</t>
    </rPh>
    <rPh sb="34" eb="36">
      <t>クウハク</t>
    </rPh>
    <phoneticPr fontId="2"/>
  </si>
  <si>
    <t>前年度までの集計（職員等のみ）</t>
    <rPh sb="0" eb="3">
      <t>ゼンネンド</t>
    </rPh>
    <rPh sb="6" eb="8">
      <t>シュウケイ</t>
    </rPh>
    <rPh sb="9" eb="12">
      <t>ショクイントウ</t>
    </rPh>
    <phoneticPr fontId="1"/>
  </si>
  <si>
    <t>前年度までの過去４年間の集計</t>
    <rPh sb="0" eb="3">
      <t>ゼンネンド</t>
    </rPh>
    <rPh sb="6" eb="8">
      <t>カコ</t>
    </rPh>
    <rPh sb="12" eb="14">
      <t>シュウケイ</t>
    </rPh>
    <phoneticPr fontId="2"/>
  </si>
  <si>
    <t>今四半期の集計</t>
    <rPh sb="0" eb="1">
      <t>コン</t>
    </rPh>
    <rPh sb="1" eb="2">
      <t>シ</t>
    </rPh>
    <rPh sb="2" eb="4">
      <t>ハンキ</t>
    </rPh>
    <rPh sb="5" eb="7">
      <t>シュウケイ</t>
    </rPh>
    <phoneticPr fontId="2"/>
  </si>
  <si>
    <t>昭和63(1988)年度まで
集積線量</t>
    <rPh sb="15" eb="17">
      <t>シュウセキ</t>
    </rPh>
    <rPh sb="17" eb="19">
      <t>センリョウ</t>
    </rPh>
    <phoneticPr fontId="2"/>
  </si>
  <si>
    <t>平成元(1989)年度以降
実効線量</t>
    <rPh sb="14" eb="16">
      <t>ジッコウ</t>
    </rPh>
    <rPh sb="16" eb="18">
      <t>センリョウ</t>
    </rPh>
    <phoneticPr fontId="2"/>
  </si>
  <si>
    <t>年度</t>
    <rPh sb="0" eb="2">
      <t>ネンド</t>
    </rPh>
    <phoneticPr fontId="1"/>
  </si>
  <si>
    <t>（女子のみ）</t>
    <rPh sb="1" eb="3">
      <t>ジョシ</t>
    </rPh>
    <phoneticPr fontId="2"/>
  </si>
  <si>
    <t>年度～</t>
    <rPh sb="0" eb="1">
      <t>ネン</t>
    </rPh>
    <rPh sb="1" eb="2">
      <t>ド</t>
    </rPh>
    <phoneticPr fontId="2"/>
  </si>
  <si>
    <r>
      <t>昭和</t>
    </r>
    <r>
      <rPr>
        <sz val="8"/>
        <rFont val="Century"/>
        <family val="1"/>
      </rPr>
      <t>63</t>
    </r>
    <r>
      <rPr>
        <sz val="8"/>
        <rFont val="ＭＳ Ｐ明朝"/>
        <family val="1"/>
        <charset val="128"/>
      </rPr>
      <t>年度まで</t>
    </r>
    <phoneticPr fontId="1"/>
  </si>
  <si>
    <t>(</t>
    <phoneticPr fontId="1"/>
  </si>
  <si>
    <r>
      <rPr>
        <sz val="8"/>
        <rFont val="Century"/>
        <family val="1"/>
      </rPr>
      <t>X</t>
    </r>
    <r>
      <rPr>
        <sz val="8"/>
        <rFont val="ＭＳ Ｐ明朝"/>
        <family val="1"/>
        <charset val="128"/>
      </rPr>
      <t>）</t>
    </r>
    <phoneticPr fontId="2"/>
  </si>
  <si>
    <t>集積線量</t>
    <rPh sb="0" eb="2">
      <t>シュウセキ</t>
    </rPh>
    <rPh sb="2" eb="4">
      <t>センリョウ</t>
    </rPh>
    <phoneticPr fontId="2"/>
  </si>
  <si>
    <t>実効線量の合計</t>
    <rPh sb="0" eb="2">
      <t>ジッコウ</t>
    </rPh>
    <rPh sb="2" eb="4">
      <t>センリョウ</t>
    </rPh>
    <rPh sb="5" eb="7">
      <t>ゴウケイ</t>
    </rPh>
    <phoneticPr fontId="2"/>
  </si>
  <si>
    <t>皮　膚</t>
    <phoneticPr fontId="1"/>
  </si>
  <si>
    <t>妊娠中の女子は妊娠からの被ばく歴を別添で提出する。</t>
    <phoneticPr fontId="1"/>
  </si>
  <si>
    <r>
      <rPr>
        <sz val="9"/>
        <rFont val="Century"/>
        <family val="1"/>
      </rPr>
      <t>X</t>
    </r>
    <r>
      <rPr>
        <sz val="8"/>
        <rFont val="ＭＳ Ｐ明朝"/>
        <family val="1"/>
        <charset val="128"/>
      </rPr>
      <t>）</t>
    </r>
    <phoneticPr fontId="2"/>
  </si>
  <si>
    <t>別添</t>
    <phoneticPr fontId="1"/>
  </si>
  <si>
    <t>主な作業</t>
    <rPh sb="0" eb="1">
      <t>オモ</t>
    </rPh>
    <rPh sb="2" eb="4">
      <t>サギョウ</t>
    </rPh>
    <phoneticPr fontId="2"/>
  </si>
  <si>
    <t xml:space="preserve">     主な作業　</t>
    <rPh sb="5" eb="6">
      <t>オモ</t>
    </rPh>
    <rPh sb="7" eb="9">
      <t>サギョウ</t>
    </rPh>
    <phoneticPr fontId="2"/>
  </si>
  <si>
    <t>事 業 所</t>
    <rPh sb="0" eb="1">
      <t>コト</t>
    </rPh>
    <rPh sb="2" eb="3">
      <t>ギョウ</t>
    </rPh>
    <phoneticPr fontId="2"/>
  </si>
  <si>
    <r>
      <t xml:space="preserve">     種類記号</t>
    </r>
    <r>
      <rPr>
        <vertAlign val="superscript"/>
        <sz val="8"/>
        <rFont val="ＭＳ Ｐ明朝"/>
        <family val="1"/>
        <charset val="128"/>
      </rPr>
      <t>注</t>
    </r>
    <r>
      <rPr>
        <vertAlign val="superscript"/>
        <sz val="8"/>
        <rFont val="Century"/>
        <family val="1"/>
      </rPr>
      <t>2</t>
    </r>
    <r>
      <rPr>
        <vertAlign val="superscript"/>
        <sz val="8"/>
        <rFont val="ＭＳ Ｐ明朝"/>
        <family val="1"/>
        <charset val="128"/>
      </rPr>
      <t>）</t>
    </r>
    <r>
      <rPr>
        <sz val="11"/>
        <rFont val="ＭＳ Ｐゴシック"/>
        <family val="3"/>
        <charset val="128"/>
      </rPr>
      <t/>
    </r>
    <rPh sb="5" eb="7">
      <t>シュルイ</t>
    </rPh>
    <rPh sb="7" eb="9">
      <t>キゴウ</t>
    </rPh>
    <rPh sb="9" eb="10">
      <t>チュウ</t>
    </rPh>
    <phoneticPr fontId="2"/>
  </si>
  <si>
    <t>教　育　訓　練　歴</t>
    <rPh sb="0" eb="1">
      <t>キョウ</t>
    </rPh>
    <rPh sb="2" eb="3">
      <t>イク</t>
    </rPh>
    <rPh sb="4" eb="5">
      <t>クン</t>
    </rPh>
    <rPh sb="6" eb="7">
      <t>ネリ</t>
    </rPh>
    <rPh sb="8" eb="9">
      <t>レキ</t>
    </rPh>
    <phoneticPr fontId="2"/>
  </si>
  <si>
    <t>特　殊　健　康　診　断　歴</t>
    <rPh sb="0" eb="1">
      <t>トク</t>
    </rPh>
    <rPh sb="2" eb="3">
      <t>コト</t>
    </rPh>
    <rPh sb="4" eb="5">
      <t>ケン</t>
    </rPh>
    <rPh sb="6" eb="7">
      <t>ヤスシ</t>
    </rPh>
    <rPh sb="8" eb="9">
      <t>ミ</t>
    </rPh>
    <rPh sb="10" eb="11">
      <t>ダン</t>
    </rPh>
    <rPh sb="12" eb="13">
      <t>レキ</t>
    </rPh>
    <phoneticPr fontId="2"/>
  </si>
  <si>
    <r>
      <t>　放射線障害の防止に関する教育</t>
    </r>
    <r>
      <rPr>
        <vertAlign val="superscript"/>
        <sz val="9"/>
        <rFont val="ＭＳ Ｐ明朝"/>
        <family val="1"/>
        <charset val="128"/>
      </rPr>
      <t>注</t>
    </r>
    <r>
      <rPr>
        <vertAlign val="superscript"/>
        <sz val="9"/>
        <rFont val="Century"/>
        <family val="1"/>
      </rPr>
      <t>3</t>
    </r>
    <r>
      <rPr>
        <vertAlign val="superscript"/>
        <sz val="9"/>
        <rFont val="ＭＳ Ｐ明朝"/>
        <family val="1"/>
        <charset val="128"/>
      </rPr>
      <t>）</t>
    </r>
    <rPh sb="1" eb="4">
      <t>ホウシャセン</t>
    </rPh>
    <rPh sb="4" eb="6">
      <t>ショウガイ</t>
    </rPh>
    <rPh sb="7" eb="9">
      <t>ボウシ</t>
    </rPh>
    <rPh sb="10" eb="11">
      <t>カン</t>
    </rPh>
    <rPh sb="13" eb="15">
      <t>キョウイク</t>
    </rPh>
    <rPh sb="15" eb="16">
      <t>チュウ</t>
    </rPh>
    <phoneticPr fontId="2"/>
  </si>
  <si>
    <t>実施年月日</t>
  </si>
  <si>
    <t>月</t>
    <rPh sb="0" eb="1">
      <t>ガツ</t>
    </rPh>
    <phoneticPr fontId="1"/>
  </si>
  <si>
    <t>日</t>
    <rPh sb="0" eb="1">
      <t>ニチ</t>
    </rPh>
    <phoneticPr fontId="1"/>
  </si>
  <si>
    <r>
      <t>　実施年月日</t>
    </r>
    <r>
      <rPr>
        <vertAlign val="superscript"/>
        <sz val="9"/>
        <rFont val="ＭＳ Ｐ明朝"/>
        <family val="1"/>
        <charset val="128"/>
      </rPr>
      <t>注</t>
    </r>
    <r>
      <rPr>
        <vertAlign val="superscript"/>
        <sz val="9"/>
        <rFont val="Century"/>
        <family val="1"/>
      </rPr>
      <t>5</t>
    </r>
    <r>
      <rPr>
        <vertAlign val="superscript"/>
        <sz val="9"/>
        <rFont val="ＭＳ Ｐ明朝"/>
        <family val="1"/>
        <charset val="128"/>
      </rPr>
      <t>）</t>
    </r>
    <phoneticPr fontId="1"/>
  </si>
  <si>
    <t>□</t>
    <phoneticPr fontId="2"/>
  </si>
  <si>
    <t>　放射線の人体に与える影響</t>
    <rPh sb="1" eb="4">
      <t>ホウシャセン</t>
    </rPh>
    <rPh sb="5" eb="7">
      <t>ジンタイ</t>
    </rPh>
    <rPh sb="8" eb="9">
      <t>アタ</t>
    </rPh>
    <rPh sb="11" eb="13">
      <t>エイキョウ</t>
    </rPh>
    <phoneticPr fontId="2"/>
  </si>
  <si>
    <t>　放射線同位元素又は放射線発生装置の安全取扱</t>
    <rPh sb="1" eb="4">
      <t>ホウシャセン</t>
    </rPh>
    <rPh sb="4" eb="6">
      <t>ドウイ</t>
    </rPh>
    <rPh sb="6" eb="8">
      <t>ゲンソ</t>
    </rPh>
    <rPh sb="8" eb="9">
      <t>マタ</t>
    </rPh>
    <rPh sb="10" eb="13">
      <t>ホウシャセン</t>
    </rPh>
    <rPh sb="13" eb="15">
      <t>ハッセイ</t>
    </rPh>
    <rPh sb="15" eb="17">
      <t>ソウチ</t>
    </rPh>
    <rPh sb="18" eb="20">
      <t>アンゼン</t>
    </rPh>
    <rPh sb="20" eb="22">
      <t>トリアツカイ</t>
    </rPh>
    <phoneticPr fontId="2"/>
  </si>
  <si>
    <t>従事可</t>
    <rPh sb="0" eb="2">
      <t>ジュウジ</t>
    </rPh>
    <rPh sb="2" eb="3">
      <t>カ</t>
    </rPh>
    <phoneticPr fontId="2"/>
  </si>
  <si>
    <t>従事不可</t>
    <rPh sb="0" eb="2">
      <t>ジュウジ</t>
    </rPh>
    <rPh sb="2" eb="4">
      <t>フカ</t>
    </rPh>
    <phoneticPr fontId="2"/>
  </si>
  <si>
    <t>□</t>
    <phoneticPr fontId="1"/>
  </si>
  <si>
    <t>　放射線障害の防止に関する法令及び放射線障害予防規程</t>
    <rPh sb="15" eb="16">
      <t>オヨ</t>
    </rPh>
    <rPh sb="17" eb="20">
      <t>ホウシャセン</t>
    </rPh>
    <rPh sb="20" eb="22">
      <t>ショウガイ</t>
    </rPh>
    <rPh sb="22" eb="24">
      <t>ヨボウ</t>
    </rPh>
    <rPh sb="24" eb="26">
      <t>キテイ</t>
    </rPh>
    <phoneticPr fontId="1"/>
  </si>
  <si>
    <r>
      <rPr>
        <sz val="10"/>
        <rFont val="ＭＳ Ｐゴシック"/>
        <family val="3"/>
        <charset val="128"/>
      </rPr>
      <t>指　定　緊　急　作　業　歴</t>
    </r>
    <r>
      <rPr>
        <sz val="10"/>
        <rFont val="ＭＳ Ｐ明朝"/>
        <family val="1"/>
        <charset val="128"/>
      </rPr>
      <t xml:space="preserve"> </t>
    </r>
    <r>
      <rPr>
        <vertAlign val="superscript"/>
        <sz val="10"/>
        <rFont val="ＭＳ Ｐゴシック"/>
        <family val="3"/>
        <charset val="128"/>
      </rPr>
      <t>注</t>
    </r>
    <r>
      <rPr>
        <vertAlign val="superscript"/>
        <sz val="10"/>
        <rFont val="Century Gothic"/>
        <family val="2"/>
      </rPr>
      <t>6)</t>
    </r>
    <r>
      <rPr>
        <sz val="10"/>
        <rFont val="ＭＳ Ｐ明朝"/>
        <family val="1"/>
        <charset val="128"/>
      </rPr>
      <t xml:space="preserve">
（職員等のみ記入）</t>
    </r>
    <rPh sb="0" eb="1">
      <t>ユビ</t>
    </rPh>
    <rPh sb="2" eb="3">
      <t>サダム</t>
    </rPh>
    <rPh sb="4" eb="5">
      <t>ミシト</t>
    </rPh>
    <rPh sb="6" eb="7">
      <t>キュウ</t>
    </rPh>
    <rPh sb="8" eb="9">
      <t>サク</t>
    </rPh>
    <rPh sb="10" eb="11">
      <t>ギョウ</t>
    </rPh>
    <rPh sb="12" eb="13">
      <t>レキ</t>
    </rPh>
    <rPh sb="14" eb="15">
      <t>チュウ</t>
    </rPh>
    <rPh sb="19" eb="21">
      <t>ショクイン</t>
    </rPh>
    <rPh sb="21" eb="22">
      <t>トウ</t>
    </rPh>
    <rPh sb="24" eb="26">
      <t>キニュウ</t>
    </rPh>
    <phoneticPr fontId="1"/>
  </si>
  <si>
    <r>
      <t>　特別教育</t>
    </r>
    <r>
      <rPr>
        <vertAlign val="superscript"/>
        <sz val="9"/>
        <rFont val="ＭＳ Ｐ明朝"/>
        <family val="1"/>
        <charset val="128"/>
      </rPr>
      <t>注</t>
    </r>
    <r>
      <rPr>
        <vertAlign val="superscript"/>
        <sz val="9"/>
        <rFont val="Century"/>
        <family val="1"/>
      </rPr>
      <t>4</t>
    </r>
    <r>
      <rPr>
        <vertAlign val="superscript"/>
        <sz val="9"/>
        <rFont val="ＭＳ Ｐ明朝"/>
        <family val="1"/>
        <charset val="128"/>
      </rPr>
      <t>）</t>
    </r>
    <phoneticPr fontId="1"/>
  </si>
  <si>
    <t>月</t>
    <phoneticPr fontId="1"/>
  </si>
  <si>
    <t>日</t>
  </si>
  <si>
    <t>上記被ばく前歴の内緊急作業に伴う実効線量</t>
    <rPh sb="0" eb="2">
      <t>ジョウキ</t>
    </rPh>
    <rPh sb="2" eb="3">
      <t>ヒ</t>
    </rPh>
    <rPh sb="5" eb="7">
      <t>ゼンレキ</t>
    </rPh>
    <rPh sb="8" eb="9">
      <t>ウチ</t>
    </rPh>
    <rPh sb="9" eb="11">
      <t>キンキュウ</t>
    </rPh>
    <rPh sb="11" eb="13">
      <t>サギョウ</t>
    </rPh>
    <rPh sb="14" eb="15">
      <t>トモナ</t>
    </rPh>
    <rPh sb="16" eb="18">
      <t>ジッコウ</t>
    </rPh>
    <rPh sb="18" eb="20">
      <t>センリョウ</t>
    </rPh>
    <phoneticPr fontId="2"/>
  </si>
  <si>
    <t>単位：ミリシーベルト</t>
    <rPh sb="0" eb="2">
      <t>タンイ</t>
    </rPh>
    <phoneticPr fontId="2"/>
  </si>
  <si>
    <t>注</t>
    <rPh sb="0" eb="1">
      <t>チュウ</t>
    </rPh>
    <phoneticPr fontId="2"/>
  </si>
  <si>
    <r>
      <rPr>
        <sz val="8"/>
        <rFont val="Century"/>
        <family val="1"/>
      </rPr>
      <t>1</t>
    </r>
    <r>
      <rPr>
        <sz val="8"/>
        <rFont val="ＭＳ Ｐ明朝"/>
        <family val="1"/>
        <charset val="128"/>
      </rPr>
      <t>）</t>
    </r>
    <phoneticPr fontId="2"/>
  </si>
  <si>
    <t>今年度とは、指定登録日の属する年度、前年度はその年度の前年度とする（今四半期も同様）。</t>
    <rPh sb="0" eb="3">
      <t>コンネンド</t>
    </rPh>
    <rPh sb="6" eb="8">
      <t>シテイ</t>
    </rPh>
    <rPh sb="8" eb="10">
      <t>トウロク</t>
    </rPh>
    <rPh sb="10" eb="11">
      <t>ヒ</t>
    </rPh>
    <rPh sb="12" eb="13">
      <t>ゾク</t>
    </rPh>
    <rPh sb="15" eb="17">
      <t>ネンド</t>
    </rPh>
    <rPh sb="18" eb="21">
      <t>ゼンネンド</t>
    </rPh>
    <rPh sb="24" eb="26">
      <t>ネンド</t>
    </rPh>
    <rPh sb="27" eb="30">
      <t>ゼンネンド</t>
    </rPh>
    <rPh sb="34" eb="35">
      <t>イマ</t>
    </rPh>
    <rPh sb="35" eb="36">
      <t>シ</t>
    </rPh>
    <rPh sb="36" eb="38">
      <t>ハンキ</t>
    </rPh>
    <rPh sb="39" eb="41">
      <t>ドウヨウ</t>
    </rPh>
    <phoneticPr fontId="2"/>
  </si>
  <si>
    <t>(</t>
  </si>
  <si>
    <t>X)</t>
    <phoneticPr fontId="1"/>
  </si>
  <si>
    <r>
      <rPr>
        <sz val="8"/>
        <rFont val="Century"/>
        <family val="1"/>
      </rPr>
      <t>2</t>
    </r>
    <r>
      <rPr>
        <sz val="8"/>
        <rFont val="ＭＳ Ｐ明朝"/>
        <family val="1"/>
        <charset val="128"/>
      </rPr>
      <t>）</t>
    </r>
    <phoneticPr fontId="2"/>
  </si>
  <si>
    <t>下記の作業種類記号より選択して記号を記載すること。</t>
    <rPh sb="0" eb="2">
      <t>カキ</t>
    </rPh>
    <rPh sb="3" eb="5">
      <t>サギョウ</t>
    </rPh>
    <rPh sb="5" eb="7">
      <t>シュルイ</t>
    </rPh>
    <rPh sb="7" eb="9">
      <t>キゴウ</t>
    </rPh>
    <rPh sb="11" eb="13">
      <t>センタク</t>
    </rPh>
    <rPh sb="15" eb="17">
      <t>キゴウ</t>
    </rPh>
    <rPh sb="18" eb="20">
      <t>キサイ</t>
    </rPh>
    <phoneticPr fontId="2"/>
  </si>
  <si>
    <t xml:space="preserve">注
</t>
    <rPh sb="0" eb="1">
      <t>チュウ</t>
    </rPh>
    <phoneticPr fontId="2"/>
  </si>
  <si>
    <r>
      <rPr>
        <sz val="8"/>
        <rFont val="Century"/>
        <family val="1"/>
      </rPr>
      <t>3</t>
    </r>
    <r>
      <rPr>
        <sz val="8"/>
        <rFont val="ＭＳ Ｐ明朝"/>
        <family val="1"/>
        <charset val="128"/>
      </rPr>
      <t xml:space="preserve">）
</t>
    </r>
    <phoneticPr fontId="2"/>
  </si>
  <si>
    <t>放射線障害の防止に関する教育は、今年度又は前年度に実施した項目がある場合のみ記載すること。</t>
    <rPh sb="0" eb="3">
      <t>ホウシャセン</t>
    </rPh>
    <rPh sb="3" eb="5">
      <t>ショウガイ</t>
    </rPh>
    <rPh sb="6" eb="8">
      <t>ボウシ</t>
    </rPh>
    <rPh sb="9" eb="10">
      <t>カン</t>
    </rPh>
    <rPh sb="12" eb="14">
      <t>キョウイク</t>
    </rPh>
    <rPh sb="16" eb="19">
      <t>コンネンド</t>
    </rPh>
    <rPh sb="19" eb="20">
      <t>マタ</t>
    </rPh>
    <rPh sb="21" eb="24">
      <t>ゼンネンド</t>
    </rPh>
    <rPh sb="25" eb="27">
      <t>ジッシ</t>
    </rPh>
    <rPh sb="29" eb="31">
      <t>コウモク</t>
    </rPh>
    <rPh sb="34" eb="36">
      <t>バアイ</t>
    </rPh>
    <rPh sb="38" eb="40">
      <t>キサイ</t>
    </rPh>
    <phoneticPr fontId="2"/>
  </si>
  <si>
    <r>
      <rPr>
        <sz val="8"/>
        <rFont val="Century"/>
        <family val="1"/>
      </rPr>
      <t>4</t>
    </r>
    <r>
      <rPr>
        <sz val="8"/>
        <rFont val="ＭＳ Ｐ明朝"/>
        <family val="1"/>
        <charset val="128"/>
      </rPr>
      <t>）</t>
    </r>
    <phoneticPr fontId="2"/>
  </si>
  <si>
    <r>
      <t>原子炉施設又は核燃料使用施設等の管理区域において、核燃料物質等を取り扱う業務に従事する者で労働安全衛生法の適用を受ける者は、労働安全衛生法第</t>
    </r>
    <r>
      <rPr>
        <sz val="8"/>
        <rFont val="Century"/>
        <family val="1"/>
      </rPr>
      <t>59</t>
    </r>
    <r>
      <rPr>
        <sz val="8"/>
        <rFont val="ＭＳ Ｐ明朝"/>
        <family val="1"/>
        <charset val="128"/>
      </rPr>
      <t>条第</t>
    </r>
    <r>
      <rPr>
        <sz val="8"/>
        <rFont val="Century"/>
        <family val="1"/>
      </rPr>
      <t>3</t>
    </r>
    <r>
      <rPr>
        <sz val="8"/>
        <rFont val="ＭＳ Ｐ明朝"/>
        <family val="1"/>
        <charset val="128"/>
      </rPr>
      <t>項の特別教育の実施日を記載すること。</t>
    </r>
    <rPh sb="0" eb="3">
      <t>ゲンシロ</t>
    </rPh>
    <rPh sb="3" eb="5">
      <t>シセツ</t>
    </rPh>
    <rPh sb="5" eb="6">
      <t>マタ</t>
    </rPh>
    <rPh sb="7" eb="10">
      <t>カクネンリョウ</t>
    </rPh>
    <rPh sb="10" eb="12">
      <t>シヨウ</t>
    </rPh>
    <rPh sb="12" eb="14">
      <t>シセツ</t>
    </rPh>
    <rPh sb="14" eb="15">
      <t>トウ</t>
    </rPh>
    <rPh sb="16" eb="18">
      <t>カンリ</t>
    </rPh>
    <rPh sb="18" eb="20">
      <t>クイキ</t>
    </rPh>
    <rPh sb="25" eb="28">
      <t>カクネンリョウ</t>
    </rPh>
    <rPh sb="28" eb="30">
      <t>ブッシツ</t>
    </rPh>
    <rPh sb="45" eb="47">
      <t>ロウドウ</t>
    </rPh>
    <rPh sb="47" eb="49">
      <t>アンゼン</t>
    </rPh>
    <rPh sb="49" eb="52">
      <t>エイセイホウ</t>
    </rPh>
    <rPh sb="53" eb="55">
      <t>テキヨウ</t>
    </rPh>
    <rPh sb="56" eb="57">
      <t>ウ</t>
    </rPh>
    <rPh sb="59" eb="60">
      <t>モノ</t>
    </rPh>
    <rPh sb="82" eb="84">
      <t>ジッシ</t>
    </rPh>
    <rPh sb="84" eb="85">
      <t>ビ</t>
    </rPh>
    <rPh sb="86" eb="88">
      <t>キサイ</t>
    </rPh>
    <phoneticPr fontId="2"/>
  </si>
  <si>
    <r>
      <rPr>
        <sz val="8"/>
        <rFont val="Century"/>
        <family val="1"/>
      </rPr>
      <t>5</t>
    </r>
    <r>
      <rPr>
        <sz val="8"/>
        <rFont val="ＭＳ Ｐ明朝"/>
        <family val="1"/>
        <charset val="128"/>
      </rPr>
      <t>）</t>
    </r>
    <phoneticPr fontId="2"/>
  </si>
  <si>
    <r>
      <t>労働安全衛生法の適用を受ける者は指定日まで</t>
    </r>
    <r>
      <rPr>
        <sz val="8"/>
        <rFont val="Century"/>
        <family val="1"/>
      </rPr>
      <t>6</t>
    </r>
    <r>
      <rPr>
        <sz val="8"/>
        <rFont val="ＭＳ Ｐ明朝"/>
        <family val="1"/>
        <charset val="128"/>
      </rPr>
      <t>月以内、それ以外の者は</t>
    </r>
    <r>
      <rPr>
        <sz val="8"/>
        <rFont val="Century"/>
        <family val="1"/>
      </rPr>
      <t>1</t>
    </r>
    <r>
      <rPr>
        <sz val="8"/>
        <rFont val="ＭＳ Ｐ明朝"/>
        <family val="1"/>
        <charset val="128"/>
      </rPr>
      <t>年以内に実施した特殊健康診断の結果を記載すること。</t>
    </r>
    <rPh sb="16" eb="18">
      <t>シテイ</t>
    </rPh>
    <rPh sb="18" eb="19">
      <t>ビ</t>
    </rPh>
    <rPh sb="22" eb="23">
      <t>ツキ</t>
    </rPh>
    <rPh sb="23" eb="25">
      <t>イナイ</t>
    </rPh>
    <rPh sb="28" eb="30">
      <t>イガイ</t>
    </rPh>
    <rPh sb="31" eb="32">
      <t>モノ</t>
    </rPh>
    <rPh sb="34" eb="35">
      <t>ネン</t>
    </rPh>
    <rPh sb="35" eb="37">
      <t>イナイ</t>
    </rPh>
    <rPh sb="38" eb="40">
      <t>ジッシ</t>
    </rPh>
    <rPh sb="42" eb="44">
      <t>トクシュ</t>
    </rPh>
    <rPh sb="44" eb="48">
      <t>ケンコウシンダン</t>
    </rPh>
    <rPh sb="49" eb="51">
      <t>ケッカ</t>
    </rPh>
    <rPh sb="52" eb="54">
      <t>キサイ</t>
    </rPh>
    <phoneticPr fontId="2"/>
  </si>
  <si>
    <r>
      <rPr>
        <sz val="8"/>
        <rFont val="Century"/>
        <family val="1"/>
      </rPr>
      <t>6</t>
    </r>
    <r>
      <rPr>
        <sz val="8"/>
        <rFont val="ＭＳ Ｐ明朝"/>
        <family val="1"/>
        <charset val="128"/>
      </rPr>
      <t>）</t>
    </r>
    <phoneticPr fontId="1"/>
  </si>
  <si>
    <r>
      <t>指定緊急作業とは、平成</t>
    </r>
    <r>
      <rPr>
        <sz val="8"/>
        <rFont val="Century"/>
        <family val="1"/>
      </rPr>
      <t>23</t>
    </r>
    <r>
      <rPr>
        <sz val="8"/>
        <rFont val="ＭＳ Ｐ明朝"/>
        <family val="1"/>
        <charset val="128"/>
      </rPr>
      <t>年</t>
    </r>
    <r>
      <rPr>
        <sz val="8"/>
        <rFont val="Century"/>
        <family val="1"/>
      </rPr>
      <t>3</t>
    </r>
    <r>
      <rPr>
        <sz val="8"/>
        <rFont val="ＭＳ Ｐ明朝"/>
        <family val="1"/>
        <charset val="128"/>
      </rPr>
      <t>月</t>
    </r>
    <r>
      <rPr>
        <sz val="8"/>
        <rFont val="Century"/>
        <family val="1"/>
      </rPr>
      <t>11</t>
    </r>
    <r>
      <rPr>
        <sz val="8"/>
        <rFont val="ＭＳ Ｐ明朝"/>
        <family val="1"/>
        <charset val="128"/>
      </rPr>
      <t>日以後の東電福島第一原子力発電所における緊急作業をいう。</t>
    </r>
    <rPh sb="19" eb="21">
      <t>イゴ</t>
    </rPh>
    <rPh sb="38" eb="42">
      <t>キンキュウサギョウ</t>
    </rPh>
    <phoneticPr fontId="1"/>
  </si>
  <si>
    <t>作業種類記号</t>
    <rPh sb="0" eb="2">
      <t>サギョウ</t>
    </rPh>
    <rPh sb="2" eb="4">
      <t>シュルイ</t>
    </rPh>
    <rPh sb="4" eb="6">
      <t>キゴウ</t>
    </rPh>
    <phoneticPr fontId="2"/>
  </si>
  <si>
    <t>A</t>
    <phoneticPr fontId="2"/>
  </si>
  <si>
    <r>
      <rPr>
        <sz val="8"/>
        <rFont val="ＭＳ Ｐ明朝"/>
        <family val="1"/>
        <charset val="128"/>
      </rPr>
      <t>研究・開発</t>
    </r>
    <rPh sb="0" eb="2">
      <t>ケンキュウ</t>
    </rPh>
    <rPh sb="3" eb="5">
      <t>カイハツ</t>
    </rPh>
    <phoneticPr fontId="2"/>
  </si>
  <si>
    <t>F</t>
    <phoneticPr fontId="2"/>
  </si>
  <si>
    <r>
      <t>RI</t>
    </r>
    <r>
      <rPr>
        <sz val="8"/>
        <rFont val="ＭＳ Ｐ明朝"/>
        <family val="1"/>
        <charset val="128"/>
      </rPr>
      <t>等の分析、検査</t>
    </r>
    <rPh sb="2" eb="3">
      <t>トウ</t>
    </rPh>
    <rPh sb="4" eb="6">
      <t>ブンセキ</t>
    </rPh>
    <rPh sb="7" eb="9">
      <t>ケンサ</t>
    </rPh>
    <phoneticPr fontId="2"/>
  </si>
  <si>
    <t>K</t>
    <phoneticPr fontId="2"/>
  </si>
  <si>
    <r>
      <rPr>
        <sz val="8"/>
        <rFont val="ＭＳ Ｐ明朝"/>
        <family val="1"/>
        <charset val="128"/>
      </rPr>
      <t>施設等の建設、工事、解体</t>
    </r>
    <rPh sb="0" eb="2">
      <t>シセツ</t>
    </rPh>
    <rPh sb="2" eb="3">
      <t>トウ</t>
    </rPh>
    <rPh sb="4" eb="6">
      <t>ケンセツ</t>
    </rPh>
    <rPh sb="7" eb="9">
      <t>コウジ</t>
    </rPh>
    <rPh sb="10" eb="12">
      <t>カイタイ</t>
    </rPh>
    <phoneticPr fontId="2"/>
  </si>
  <si>
    <t>P</t>
    <phoneticPr fontId="2"/>
  </si>
  <si>
    <r>
      <rPr>
        <sz val="8"/>
        <rFont val="ＭＳ Ｐ明朝"/>
        <family val="1"/>
        <charset val="128"/>
      </rPr>
      <t>機器等の製造、管理</t>
    </r>
    <rPh sb="0" eb="2">
      <t>キキ</t>
    </rPh>
    <rPh sb="2" eb="3">
      <t>トウ</t>
    </rPh>
    <rPh sb="4" eb="6">
      <t>セイゾウ</t>
    </rPh>
    <rPh sb="7" eb="9">
      <t>カンリ</t>
    </rPh>
    <phoneticPr fontId="2"/>
  </si>
  <si>
    <t>B</t>
    <phoneticPr fontId="2"/>
  </si>
  <si>
    <t>加速器等の運転</t>
    <rPh sb="0" eb="3">
      <t>カソクキ</t>
    </rPh>
    <rPh sb="3" eb="4">
      <t>トウ</t>
    </rPh>
    <rPh sb="5" eb="7">
      <t>ウンテン</t>
    </rPh>
    <phoneticPr fontId="2"/>
  </si>
  <si>
    <t>G</t>
    <phoneticPr fontId="2"/>
  </si>
  <si>
    <r>
      <t>RI</t>
    </r>
    <r>
      <rPr>
        <sz val="8"/>
        <rFont val="ＭＳ Ｐ明朝"/>
        <family val="1"/>
        <charset val="128"/>
      </rPr>
      <t>等の輸送</t>
    </r>
    <rPh sb="2" eb="3">
      <t>トウ</t>
    </rPh>
    <rPh sb="4" eb="6">
      <t>ユソウ</t>
    </rPh>
    <phoneticPr fontId="2"/>
  </si>
  <si>
    <t>L</t>
    <phoneticPr fontId="2"/>
  </si>
  <si>
    <r>
      <rPr>
        <sz val="8"/>
        <rFont val="ＭＳ Ｐ明朝"/>
        <family val="1"/>
        <charset val="128"/>
      </rPr>
      <t>管理区域の清掃</t>
    </r>
    <rPh sb="0" eb="2">
      <t>カンリ</t>
    </rPh>
    <rPh sb="2" eb="4">
      <t>クイキ</t>
    </rPh>
    <rPh sb="5" eb="7">
      <t>セイソウ</t>
    </rPh>
    <phoneticPr fontId="2"/>
  </si>
  <si>
    <t>Q</t>
    <phoneticPr fontId="2"/>
  </si>
  <si>
    <r>
      <rPr>
        <sz val="8"/>
        <rFont val="ＭＳ Ｐ明朝"/>
        <family val="1"/>
        <charset val="128"/>
      </rPr>
      <t>物品等の管理</t>
    </r>
    <rPh sb="0" eb="2">
      <t>ブッピン</t>
    </rPh>
    <rPh sb="2" eb="3">
      <t>トウ</t>
    </rPh>
    <rPh sb="4" eb="6">
      <t>カンリ</t>
    </rPh>
    <phoneticPr fontId="2"/>
  </si>
  <si>
    <t>C</t>
    <phoneticPr fontId="2"/>
  </si>
  <si>
    <t>加速器等の保守</t>
    <rPh sb="0" eb="3">
      <t>カソクキ</t>
    </rPh>
    <rPh sb="3" eb="4">
      <t>トウ</t>
    </rPh>
    <rPh sb="5" eb="7">
      <t>ホシュ</t>
    </rPh>
    <phoneticPr fontId="2"/>
  </si>
  <si>
    <t>H</t>
    <phoneticPr fontId="2"/>
  </si>
  <si>
    <r>
      <t>RI</t>
    </r>
    <r>
      <rPr>
        <sz val="8"/>
        <rFont val="ＭＳ Ｐ明朝"/>
        <family val="1"/>
        <charset val="128"/>
      </rPr>
      <t>等の保管、管理</t>
    </r>
    <rPh sb="2" eb="3">
      <t>トウ</t>
    </rPh>
    <rPh sb="4" eb="6">
      <t>ホカン</t>
    </rPh>
    <rPh sb="7" eb="9">
      <t>カンリ</t>
    </rPh>
    <phoneticPr fontId="2"/>
  </si>
  <si>
    <t>M</t>
    <phoneticPr fontId="2"/>
  </si>
  <si>
    <r>
      <rPr>
        <sz val="8"/>
        <rFont val="ＭＳ Ｐ明朝"/>
        <family val="1"/>
        <charset val="128"/>
      </rPr>
      <t>管理区域の除染</t>
    </r>
    <rPh sb="0" eb="2">
      <t>カンリ</t>
    </rPh>
    <rPh sb="2" eb="4">
      <t>クイキ</t>
    </rPh>
    <rPh sb="5" eb="6">
      <t>ジョ</t>
    </rPh>
    <rPh sb="6" eb="7">
      <t>セン</t>
    </rPh>
    <phoneticPr fontId="2"/>
  </si>
  <si>
    <t>R</t>
    <phoneticPr fontId="2"/>
  </si>
  <si>
    <r>
      <rPr>
        <sz val="8"/>
        <rFont val="ＭＳ Ｐ明朝"/>
        <family val="1"/>
        <charset val="128"/>
      </rPr>
      <t>施設等の査察、視察</t>
    </r>
    <rPh sb="0" eb="2">
      <t>シセツ</t>
    </rPh>
    <rPh sb="2" eb="3">
      <t>トウ</t>
    </rPh>
    <rPh sb="4" eb="6">
      <t>ササツ</t>
    </rPh>
    <rPh sb="7" eb="9">
      <t>シサツ</t>
    </rPh>
    <phoneticPr fontId="2"/>
  </si>
  <si>
    <t>D</t>
    <phoneticPr fontId="2"/>
  </si>
  <si>
    <r>
      <rPr>
        <sz val="8"/>
        <rFont val="ＭＳ Ｐ明朝"/>
        <family val="1"/>
        <charset val="128"/>
      </rPr>
      <t>一般機械等の運転</t>
    </r>
    <rPh sb="0" eb="2">
      <t>イッパン</t>
    </rPh>
    <rPh sb="2" eb="4">
      <t>キカイ</t>
    </rPh>
    <rPh sb="4" eb="5">
      <t>トウ</t>
    </rPh>
    <rPh sb="6" eb="8">
      <t>ウンテン</t>
    </rPh>
    <phoneticPr fontId="2"/>
  </si>
  <si>
    <t>I</t>
    <phoneticPr fontId="2"/>
  </si>
  <si>
    <r>
      <rPr>
        <sz val="8"/>
        <rFont val="ＭＳ Ｐ明朝"/>
        <family val="1"/>
        <charset val="128"/>
      </rPr>
      <t>放射線管理、安全管理</t>
    </r>
    <rPh sb="0" eb="3">
      <t>ホウシャセン</t>
    </rPh>
    <rPh sb="3" eb="5">
      <t>カンリ</t>
    </rPh>
    <rPh sb="6" eb="8">
      <t>アンゼン</t>
    </rPh>
    <rPh sb="8" eb="10">
      <t>カンリ</t>
    </rPh>
    <phoneticPr fontId="2"/>
  </si>
  <si>
    <t>N</t>
    <phoneticPr fontId="2"/>
  </si>
  <si>
    <r>
      <rPr>
        <sz val="8"/>
        <rFont val="ＭＳ Ｐ明朝"/>
        <family val="1"/>
        <charset val="128"/>
      </rPr>
      <t>原子炉、</t>
    </r>
    <r>
      <rPr>
        <sz val="8"/>
        <rFont val="Century"/>
        <family val="1"/>
      </rPr>
      <t>RI</t>
    </r>
    <r>
      <rPr>
        <sz val="8"/>
        <rFont val="ＭＳ Ｐ明朝"/>
        <family val="1"/>
        <charset val="128"/>
      </rPr>
      <t>等の教育</t>
    </r>
    <rPh sb="0" eb="3">
      <t>ゲンシロ</t>
    </rPh>
    <rPh sb="6" eb="7">
      <t>トウ</t>
    </rPh>
    <rPh sb="8" eb="10">
      <t>キョウイク</t>
    </rPh>
    <phoneticPr fontId="2"/>
  </si>
  <si>
    <t>E</t>
    <phoneticPr fontId="2"/>
  </si>
  <si>
    <r>
      <t>RI</t>
    </r>
    <r>
      <rPr>
        <sz val="8"/>
        <rFont val="ＭＳ Ｐ明朝"/>
        <family val="1"/>
        <charset val="128"/>
      </rPr>
      <t>等の製造、加工</t>
    </r>
    <rPh sb="2" eb="3">
      <t>トウ</t>
    </rPh>
    <rPh sb="4" eb="6">
      <t>セイゾウ</t>
    </rPh>
    <rPh sb="7" eb="9">
      <t>カコウ</t>
    </rPh>
    <phoneticPr fontId="2"/>
  </si>
  <si>
    <t>J</t>
    <phoneticPr fontId="2"/>
  </si>
  <si>
    <r>
      <rPr>
        <sz val="8"/>
        <rFont val="ＭＳ Ｐ明朝"/>
        <family val="1"/>
        <charset val="128"/>
      </rPr>
      <t>構内保安管理</t>
    </r>
    <rPh sb="0" eb="2">
      <t>コウナイ</t>
    </rPh>
    <rPh sb="2" eb="4">
      <t>ホアン</t>
    </rPh>
    <rPh sb="4" eb="6">
      <t>カンリ</t>
    </rPh>
    <phoneticPr fontId="2"/>
  </si>
  <si>
    <t>O</t>
    <phoneticPr fontId="2"/>
  </si>
  <si>
    <r>
      <rPr>
        <sz val="8"/>
        <rFont val="ＭＳ Ｐ明朝"/>
        <family val="1"/>
        <charset val="128"/>
      </rPr>
      <t>健康診断、医療</t>
    </r>
    <rPh sb="0" eb="2">
      <t>ケンコウ</t>
    </rPh>
    <rPh sb="2" eb="4">
      <t>シンダン</t>
    </rPh>
    <rPh sb="5" eb="7">
      <t>イリョウ</t>
    </rPh>
    <phoneticPr fontId="2"/>
  </si>
  <si>
    <t>量　子　科　学　技　術　研　究　開　発　機　構　　高　崎　量　子　技　術　基　盤　研　究　所</t>
    <rPh sb="0" eb="1">
      <t>リョウ</t>
    </rPh>
    <rPh sb="2" eb="3">
      <t>コ</t>
    </rPh>
    <rPh sb="4" eb="5">
      <t>カ</t>
    </rPh>
    <rPh sb="6" eb="7">
      <t>マナブ</t>
    </rPh>
    <rPh sb="8" eb="9">
      <t>ギ</t>
    </rPh>
    <rPh sb="10" eb="11">
      <t>ジュツ</t>
    </rPh>
    <rPh sb="12" eb="13">
      <t>ケン</t>
    </rPh>
    <rPh sb="14" eb="15">
      <t>キワム</t>
    </rPh>
    <rPh sb="16" eb="17">
      <t>カイ</t>
    </rPh>
    <rPh sb="18" eb="19">
      <t>ハツ</t>
    </rPh>
    <rPh sb="20" eb="21">
      <t>キ</t>
    </rPh>
    <rPh sb="22" eb="23">
      <t>カマエ</t>
    </rPh>
    <rPh sb="25" eb="26">
      <t>コウ</t>
    </rPh>
    <rPh sb="27" eb="28">
      <t>サキ</t>
    </rPh>
    <rPh sb="29" eb="30">
      <t>リョウ</t>
    </rPh>
    <rPh sb="31" eb="32">
      <t>コ</t>
    </rPh>
    <rPh sb="33" eb="34">
      <t>ギ</t>
    </rPh>
    <rPh sb="35" eb="36">
      <t>ジュツ</t>
    </rPh>
    <rPh sb="37" eb="38">
      <t>キ</t>
    </rPh>
    <rPh sb="39" eb="40">
      <t>バン</t>
    </rPh>
    <rPh sb="41" eb="42">
      <t>ケン</t>
    </rPh>
    <rPh sb="43" eb="44">
      <t>キワム</t>
    </rPh>
    <rPh sb="45" eb="46">
      <t>ショ</t>
    </rPh>
    <phoneticPr fontId="1"/>
  </si>
  <si>
    <t>指　定　解　除　登　録　依　頼　書　①</t>
    <rPh sb="0" eb="1">
      <t>ユビ</t>
    </rPh>
    <rPh sb="2" eb="3">
      <t>サダム</t>
    </rPh>
    <rPh sb="4" eb="5">
      <t>カイ</t>
    </rPh>
    <rPh sb="6" eb="7">
      <t>ジョ</t>
    </rPh>
    <rPh sb="8" eb="9">
      <t>ノボル</t>
    </rPh>
    <rPh sb="10" eb="11">
      <t>ロク</t>
    </rPh>
    <rPh sb="12" eb="13">
      <t>ヤスシ</t>
    </rPh>
    <rPh sb="14" eb="15">
      <t>ヨリ</t>
    </rPh>
    <rPh sb="16" eb="17">
      <t>ショ</t>
    </rPh>
    <phoneticPr fontId="2"/>
  </si>
  <si>
    <t>作業者→作業担当課等→保安管理課(保管)</t>
    <rPh sb="0" eb="3">
      <t>サギョウシャ</t>
    </rPh>
    <rPh sb="4" eb="6">
      <t>サギョウ</t>
    </rPh>
    <rPh sb="6" eb="8">
      <t>タントウ</t>
    </rPh>
    <rPh sb="8" eb="9">
      <t>カ</t>
    </rPh>
    <rPh sb="9" eb="10">
      <t>トウ</t>
    </rPh>
    <rPh sb="11" eb="13">
      <t>ホアン</t>
    </rPh>
    <rPh sb="13" eb="16">
      <t>カンリカ</t>
    </rPh>
    <rPh sb="17" eb="19">
      <t>ホカン</t>
    </rPh>
    <phoneticPr fontId="2"/>
  </si>
  <si>
    <t>内部被ばく
退域検査</t>
    <rPh sb="0" eb="2">
      <t>ナイブ</t>
    </rPh>
    <rPh sb="2" eb="3">
      <t>ヒ</t>
    </rPh>
    <rPh sb="6" eb="7">
      <t>タイ</t>
    </rPh>
    <phoneticPr fontId="2"/>
  </si>
  <si>
    <t>指定解除年月日</t>
    <rPh sb="0" eb="2">
      <t>シテイ</t>
    </rPh>
    <rPh sb="2" eb="4">
      <t>カイジョ</t>
    </rPh>
    <rPh sb="4" eb="7">
      <t>ネンガッピ</t>
    </rPh>
    <phoneticPr fontId="2"/>
  </si>
  <si>
    <t>推定線量</t>
    <rPh sb="0" eb="2">
      <t>スイテイ</t>
    </rPh>
    <rPh sb="2" eb="4">
      <t>センリョウ</t>
    </rPh>
    <phoneticPr fontId="2"/>
  </si>
  <si>
    <t>推定方法</t>
    <rPh sb="0" eb="2">
      <t>スイテイ</t>
    </rPh>
    <rPh sb="2" eb="4">
      <t>ホウホウ</t>
    </rPh>
    <phoneticPr fontId="2"/>
  </si>
  <si>
    <t>注意事項</t>
    <phoneticPr fontId="2"/>
  </si>
  <si>
    <t xml:space="preserve">１．個人線量計を必ず添付すること。
２．借用中の個人線量計等がある場合は、同時に返却手続きを行うこと。
</t>
    <rPh sb="2" eb="4">
      <t>コジン</t>
    </rPh>
    <rPh sb="4" eb="6">
      <t>センリョウ</t>
    </rPh>
    <rPh sb="6" eb="7">
      <t>ケイ</t>
    </rPh>
    <rPh sb="24" eb="26">
      <t>コジン</t>
    </rPh>
    <rPh sb="26" eb="28">
      <t>センリョウ</t>
    </rPh>
    <rPh sb="28" eb="29">
      <t>ケイ</t>
    </rPh>
    <phoneticPr fontId="2"/>
  </si>
  <si>
    <r>
      <t>測定線量
(</t>
    </r>
    <r>
      <rPr>
        <sz val="11"/>
        <rFont val="Century"/>
        <family val="1"/>
      </rPr>
      <t>mSv</t>
    </r>
    <r>
      <rPr>
        <sz val="10"/>
        <rFont val="ＭＳ Ｐ明朝"/>
        <family val="1"/>
        <charset val="128"/>
      </rPr>
      <t>)</t>
    </r>
    <rPh sb="0" eb="2">
      <t>ソクテイ</t>
    </rPh>
    <rPh sb="2" eb="4">
      <t>センリョウ</t>
    </rPh>
    <phoneticPr fontId="2"/>
  </si>
  <si>
    <r>
      <t>γ（</t>
    </r>
    <r>
      <rPr>
        <sz val="11"/>
        <rFont val="Century"/>
        <family val="1"/>
      </rPr>
      <t>X</t>
    </r>
    <r>
      <rPr>
        <sz val="10"/>
        <rFont val="ＭＳ Ｐ明朝"/>
        <family val="1"/>
        <charset val="128"/>
      </rPr>
      <t>）</t>
    </r>
    <phoneticPr fontId="2"/>
  </si>
  <si>
    <t>保安管理課長</t>
    <rPh sb="0" eb="2">
      <t>ホアン</t>
    </rPh>
    <rPh sb="2" eb="6">
      <t>カンリカチョウ</t>
    </rPh>
    <phoneticPr fontId="1"/>
  </si>
  <si>
    <t>測定値確認</t>
    <rPh sb="0" eb="3">
      <t>ソクテイチ</t>
    </rPh>
    <rPh sb="3" eb="5">
      <t>カクニン</t>
    </rPh>
    <phoneticPr fontId="2"/>
  </si>
  <si>
    <t>指　定　解　除　登　録　依　頼　書　②</t>
    <rPh sb="0" eb="1">
      <t>ユビ</t>
    </rPh>
    <rPh sb="2" eb="3">
      <t>サダム</t>
    </rPh>
    <rPh sb="4" eb="5">
      <t>カイ</t>
    </rPh>
    <rPh sb="6" eb="7">
      <t>ジョ</t>
    </rPh>
    <rPh sb="8" eb="9">
      <t>ノボル</t>
    </rPh>
    <rPh sb="10" eb="11">
      <t>ロク</t>
    </rPh>
    <rPh sb="12" eb="13">
      <t>ヤスシ</t>
    </rPh>
    <rPh sb="14" eb="15">
      <t>ヨリ</t>
    </rPh>
    <rPh sb="16" eb="17">
      <t>ショ</t>
    </rPh>
    <phoneticPr fontId="2"/>
  </si>
  <si>
    <t xml:space="preserve">１．個人線量計を必ず添付すること。
２．借用中の個人線量計等がある場合は、同時に返却手続きを行うこと。
</t>
    <phoneticPr fontId="2"/>
  </si>
  <si>
    <t>指　定　解　除　登　録　依　頼　書　③</t>
    <rPh sb="0" eb="1">
      <t>ユビ</t>
    </rPh>
    <rPh sb="2" eb="3">
      <t>サダム</t>
    </rPh>
    <rPh sb="4" eb="5">
      <t>カイ</t>
    </rPh>
    <rPh sb="6" eb="7">
      <t>ジョ</t>
    </rPh>
    <rPh sb="8" eb="9">
      <t>ノボル</t>
    </rPh>
    <rPh sb="10" eb="11">
      <t>ロク</t>
    </rPh>
    <rPh sb="12" eb="13">
      <t>ヤスシ</t>
    </rPh>
    <rPh sb="14" eb="15">
      <t>ヨリ</t>
    </rPh>
    <rPh sb="16" eb="17">
      <t>ショ</t>
    </rPh>
    <phoneticPr fontId="2"/>
  </si>
  <si>
    <t>月</t>
    <rPh sb="0" eb="1">
      <t>ツキ</t>
    </rPh>
    <phoneticPr fontId="1"/>
  </si>
  <si>
    <t>元データ</t>
    <rPh sb="0" eb="1">
      <t>モト</t>
    </rPh>
    <phoneticPr fontId="1"/>
  </si>
  <si>
    <t>リストに使用</t>
    <rPh sb="4" eb="6">
      <t>シヨウ</t>
    </rPh>
    <phoneticPr fontId="1"/>
  </si>
  <si>
    <t>元データ及びリストに使用</t>
    <rPh sb="0" eb="1">
      <t>モト</t>
    </rPh>
    <rPh sb="4" eb="5">
      <t>オヨ</t>
    </rPh>
    <rPh sb="10" eb="12">
      <t>シヨウ</t>
    </rPh>
    <phoneticPr fontId="1"/>
  </si>
  <si>
    <t>A</t>
  </si>
  <si>
    <t>研究・開発</t>
  </si>
  <si>
    <t>定年制職員</t>
    <rPh sb="0" eb="3">
      <t>テイネンセイ</t>
    </rPh>
    <rPh sb="3" eb="5">
      <t>ショクイン</t>
    </rPh>
    <phoneticPr fontId="1"/>
  </si>
  <si>
    <t>原子炉及び臨界集合体</t>
  </si>
  <si>
    <t>A</t>
    <phoneticPr fontId="1"/>
  </si>
  <si>
    <t>Ｃｏ６０第１照射棟</t>
  </si>
  <si>
    <t>平成</t>
    <rPh sb="0" eb="2">
      <t>ヘイセイ</t>
    </rPh>
    <phoneticPr fontId="2"/>
  </si>
  <si>
    <t>B</t>
  </si>
  <si>
    <t>加速器等の運転</t>
    <rPh sb="0" eb="3">
      <t>カソクキ</t>
    </rPh>
    <phoneticPr fontId="1"/>
  </si>
  <si>
    <t>任期制職員等</t>
    <rPh sb="0" eb="3">
      <t>ニンキセイ</t>
    </rPh>
    <rPh sb="3" eb="5">
      <t>ショクイン</t>
    </rPh>
    <rPh sb="5" eb="6">
      <t>トウ</t>
    </rPh>
    <phoneticPr fontId="1"/>
  </si>
  <si>
    <t>核燃料物質(汚染物質を含む)</t>
  </si>
  <si>
    <t>B</t>
    <phoneticPr fontId="1"/>
  </si>
  <si>
    <t>Ｃｏ６０第２照射棟</t>
  </si>
  <si>
    <t>西暦</t>
    <rPh sb="0" eb="2">
      <t>セイレキ</t>
    </rPh>
    <phoneticPr fontId="2"/>
  </si>
  <si>
    <t>C</t>
  </si>
  <si>
    <t>加速器等の保守</t>
    <rPh sb="0" eb="3">
      <t>カソクキ</t>
    </rPh>
    <phoneticPr fontId="1"/>
  </si>
  <si>
    <t>＊常勤職員、非常勤職員、業務補助員、アルバイト、臨時用員</t>
    <rPh sb="1" eb="3">
      <t>ジョウキン</t>
    </rPh>
    <rPh sb="3" eb="5">
      <t>ショクイン</t>
    </rPh>
    <rPh sb="6" eb="9">
      <t>ヒジョウキン</t>
    </rPh>
    <rPh sb="9" eb="11">
      <t>ショクイン</t>
    </rPh>
    <rPh sb="12" eb="14">
      <t>ギョウム</t>
    </rPh>
    <rPh sb="14" eb="17">
      <t>ホジョイン</t>
    </rPh>
    <rPh sb="24" eb="26">
      <t>リンジ</t>
    </rPh>
    <rPh sb="26" eb="27">
      <t>ヨウ</t>
    </rPh>
    <rPh sb="27" eb="28">
      <t>イン</t>
    </rPh>
    <phoneticPr fontId="1"/>
  </si>
  <si>
    <t>密封されたRI(廃棄物を含む)</t>
  </si>
  <si>
    <t>C</t>
    <phoneticPr fontId="1"/>
  </si>
  <si>
    <t>１号加速器棟</t>
  </si>
  <si>
    <t>D</t>
  </si>
  <si>
    <t>一般機械等の運転</t>
  </si>
  <si>
    <t>　博士研究員、専門業務員、嘱託職員、ｸﾛｽｱﾎﾟｲﾝﾄﾒﾝﾄ適用職員</t>
    <rPh sb="1" eb="3">
      <t>ハカセ</t>
    </rPh>
    <rPh sb="3" eb="6">
      <t>ケンキュウイン</t>
    </rPh>
    <rPh sb="7" eb="9">
      <t>センモン</t>
    </rPh>
    <rPh sb="9" eb="12">
      <t>ギョウムイン</t>
    </rPh>
    <rPh sb="13" eb="15">
      <t>ショクタク</t>
    </rPh>
    <rPh sb="15" eb="17">
      <t>ショクイン</t>
    </rPh>
    <rPh sb="30" eb="32">
      <t>テキヨウ</t>
    </rPh>
    <rPh sb="32" eb="34">
      <t>ショクイン</t>
    </rPh>
    <phoneticPr fontId="1"/>
  </si>
  <si>
    <t>非密封のRI(廃棄物を含む)</t>
    <rPh sb="11" eb="12">
      <t>フク</t>
    </rPh>
    <phoneticPr fontId="1"/>
  </si>
  <si>
    <t>E</t>
  </si>
  <si>
    <t>RI等の製造、加工</t>
  </si>
  <si>
    <t>　大学院課程研究員、QSTﾘｻｰﾁｱｼｽﾀﾝﾄ、事務支援職員</t>
    <rPh sb="1" eb="4">
      <t>ダイガクイン</t>
    </rPh>
    <rPh sb="4" eb="6">
      <t>カテイ</t>
    </rPh>
    <rPh sb="6" eb="9">
      <t>ケンキュウイン</t>
    </rPh>
    <rPh sb="24" eb="26">
      <t>ジム</t>
    </rPh>
    <rPh sb="26" eb="28">
      <t>シエン</t>
    </rPh>
    <rPh sb="28" eb="30">
      <t>ショクイン</t>
    </rPh>
    <phoneticPr fontId="1"/>
  </si>
  <si>
    <t>加速器(電子顕微鏡を含む)</t>
  </si>
  <si>
    <t>E</t>
    <phoneticPr fontId="1"/>
  </si>
  <si>
    <t>イオン照射研究施設</t>
  </si>
  <si>
    <t>F</t>
  </si>
  <si>
    <t>RI等の分析、検査</t>
  </si>
  <si>
    <t>　任期付職員Ⅰ～Ⅳ</t>
    <rPh sb="1" eb="3">
      <t>ニンキ</t>
    </rPh>
    <rPh sb="3" eb="4">
      <t>ツ</t>
    </rPh>
    <rPh sb="4" eb="6">
      <t>ショクイン</t>
    </rPh>
    <phoneticPr fontId="1"/>
  </si>
  <si>
    <t>X線発生装置</t>
  </si>
  <si>
    <t>G</t>
  </si>
  <si>
    <t>RI等の輸送</t>
  </si>
  <si>
    <t>役員</t>
    <rPh sb="0" eb="2">
      <t>ヤクイン</t>
    </rPh>
    <phoneticPr fontId="1"/>
  </si>
  <si>
    <t>医療用X線発生装置</t>
  </si>
  <si>
    <t>西暦</t>
    <rPh sb="0" eb="2">
      <t>セイレキ</t>
    </rPh>
    <phoneticPr fontId="1"/>
  </si>
  <si>
    <t>H</t>
  </si>
  <si>
    <t>RI等の保管、管理</t>
  </si>
  <si>
    <t>核融合装置および付置する加速器</t>
  </si>
  <si>
    <t>I</t>
  </si>
  <si>
    <t>放射線管理、安全管理</t>
  </si>
  <si>
    <t>G</t>
    <phoneticPr fontId="1"/>
  </si>
  <si>
    <t>受入研究員等</t>
    <rPh sb="0" eb="2">
      <t>ウケイレ</t>
    </rPh>
    <rPh sb="2" eb="5">
      <t>ケンキュウイン</t>
    </rPh>
    <rPh sb="5" eb="6">
      <t>トウ</t>
    </rPh>
    <phoneticPr fontId="1"/>
  </si>
  <si>
    <t>特定せず</t>
    <rPh sb="0" eb="2">
      <t>トクテイ</t>
    </rPh>
    <phoneticPr fontId="1"/>
  </si>
  <si>
    <t>-</t>
    <phoneticPr fontId="1"/>
  </si>
  <si>
    <t>J</t>
  </si>
  <si>
    <t>構内保安管理</t>
    <phoneticPr fontId="1"/>
  </si>
  <si>
    <t>＊客員研究員、協力研究員、実習生、連携大学院生</t>
    <rPh sb="1" eb="3">
      <t>キャクイン</t>
    </rPh>
    <rPh sb="3" eb="6">
      <t>ケンキュウイン</t>
    </rPh>
    <rPh sb="7" eb="9">
      <t>キョウリョク</t>
    </rPh>
    <rPh sb="9" eb="12">
      <t>ケンキュウイン</t>
    </rPh>
    <rPh sb="13" eb="16">
      <t>ジッシュウセイ</t>
    </rPh>
    <rPh sb="17" eb="19">
      <t>レンケイ</t>
    </rPh>
    <rPh sb="19" eb="22">
      <t>ダイガクイン</t>
    </rPh>
    <rPh sb="22" eb="23">
      <t>セイ</t>
    </rPh>
    <phoneticPr fontId="1"/>
  </si>
  <si>
    <t>K</t>
  </si>
  <si>
    <t>施設等の建設、工事、解体</t>
    <rPh sb="10" eb="12">
      <t>カイタイ</t>
    </rPh>
    <phoneticPr fontId="1"/>
  </si>
  <si>
    <t>　招へい研究員、共同利用研究員、学振特別研究員</t>
    <rPh sb="1" eb="2">
      <t>ショウ</t>
    </rPh>
    <rPh sb="4" eb="7">
      <t>ケンキュウイン</t>
    </rPh>
    <rPh sb="8" eb="10">
      <t>キョウドウ</t>
    </rPh>
    <rPh sb="10" eb="12">
      <t>リヨウ</t>
    </rPh>
    <rPh sb="12" eb="15">
      <t>ケンキュウイン</t>
    </rPh>
    <rPh sb="16" eb="18">
      <t>ガクシン</t>
    </rPh>
    <rPh sb="18" eb="20">
      <t>トクベツ</t>
    </rPh>
    <rPh sb="20" eb="23">
      <t>ケンキュウイン</t>
    </rPh>
    <phoneticPr fontId="1"/>
  </si>
  <si>
    <t/>
  </si>
  <si>
    <t>L</t>
  </si>
  <si>
    <t>管理区域内の清掃</t>
    <rPh sb="4" eb="5">
      <t>ナイ</t>
    </rPh>
    <phoneticPr fontId="1"/>
  </si>
  <si>
    <t>　学振外国人研究員、原子力研究交流研究員</t>
    <rPh sb="10" eb="13">
      <t>ゲンシリョク</t>
    </rPh>
    <rPh sb="13" eb="15">
      <t>ケンキュウ</t>
    </rPh>
    <rPh sb="15" eb="17">
      <t>コウリュウ</t>
    </rPh>
    <rPh sb="17" eb="20">
      <t>ケンキュウイン</t>
    </rPh>
    <phoneticPr fontId="1"/>
  </si>
  <si>
    <t>M</t>
  </si>
  <si>
    <t>管理区域内の除染</t>
    <rPh sb="4" eb="5">
      <t>ナイ</t>
    </rPh>
    <phoneticPr fontId="1"/>
  </si>
  <si>
    <t>H</t>
    <phoneticPr fontId="1"/>
  </si>
  <si>
    <t>派遣職員</t>
    <rPh sb="0" eb="2">
      <t>ハケン</t>
    </rPh>
    <rPh sb="2" eb="4">
      <t>ショクイン</t>
    </rPh>
    <phoneticPr fontId="1"/>
  </si>
  <si>
    <t>N</t>
  </si>
  <si>
    <t>原子炉、RI等の教育</t>
  </si>
  <si>
    <t>I</t>
    <phoneticPr fontId="1"/>
  </si>
  <si>
    <t>理事長ｱﾄﾞﾊﾞｲｻﾞｰ、QSTｱｿｼｴｲﾄ、理事長顧問</t>
    <rPh sb="0" eb="3">
      <t>リジチョウ</t>
    </rPh>
    <rPh sb="23" eb="26">
      <t>リジチョウ</t>
    </rPh>
    <rPh sb="26" eb="28">
      <t>コモン</t>
    </rPh>
    <phoneticPr fontId="1"/>
  </si>
  <si>
    <t>O</t>
  </si>
  <si>
    <t>健康診断、医療</t>
  </si>
  <si>
    <t>J</t>
    <phoneticPr fontId="1"/>
  </si>
  <si>
    <t>施設共用等による外部利用者</t>
    <rPh sb="0" eb="2">
      <t>シセツ</t>
    </rPh>
    <rPh sb="2" eb="4">
      <t>キョウヨウ</t>
    </rPh>
    <rPh sb="4" eb="5">
      <t>トウ</t>
    </rPh>
    <rPh sb="8" eb="10">
      <t>ガイブ</t>
    </rPh>
    <rPh sb="10" eb="13">
      <t>リヨウシャ</t>
    </rPh>
    <phoneticPr fontId="1"/>
  </si>
  <si>
    <t>P</t>
  </si>
  <si>
    <t>機器等の製造、管理</t>
  </si>
  <si>
    <t>N</t>
    <phoneticPr fontId="1"/>
  </si>
  <si>
    <t>留学生</t>
    <rPh sb="0" eb="3">
      <t>リュウガクセイ</t>
    </rPh>
    <phoneticPr fontId="1"/>
  </si>
  <si>
    <t>Q</t>
  </si>
  <si>
    <t>物品等の管理</t>
    <rPh sb="2" eb="3">
      <t>トウ</t>
    </rPh>
    <phoneticPr fontId="1"/>
  </si>
  <si>
    <t>O</t>
    <phoneticPr fontId="1"/>
  </si>
  <si>
    <t>研修生</t>
    <rPh sb="0" eb="3">
      <t>ケンシュウセイ</t>
    </rPh>
    <phoneticPr fontId="1"/>
  </si>
  <si>
    <t>R</t>
  </si>
  <si>
    <t>施設等の査察、視察</t>
    <rPh sb="2" eb="3">
      <t>トウ</t>
    </rPh>
    <rPh sb="7" eb="9">
      <t>シサツ</t>
    </rPh>
    <phoneticPr fontId="1"/>
  </si>
  <si>
    <t>Q</t>
    <phoneticPr fontId="1"/>
  </si>
  <si>
    <t>検査官</t>
    <rPh sb="0" eb="3">
      <t>ケンサカン</t>
    </rPh>
    <phoneticPr fontId="1"/>
  </si>
  <si>
    <t>S</t>
  </si>
  <si>
    <t>防護隊</t>
  </si>
  <si>
    <t>S</t>
    <phoneticPr fontId="1"/>
  </si>
  <si>
    <t>年間契約に基づく請負業者(役務職員)</t>
    <rPh sb="0" eb="2">
      <t>ネンカン</t>
    </rPh>
    <rPh sb="2" eb="4">
      <t>ケイヤク</t>
    </rPh>
    <rPh sb="5" eb="6">
      <t>モト</t>
    </rPh>
    <rPh sb="8" eb="10">
      <t>ウケオイ</t>
    </rPh>
    <rPh sb="10" eb="12">
      <t>ギョウシャ</t>
    </rPh>
    <rPh sb="13" eb="15">
      <t>エキム</t>
    </rPh>
    <rPh sb="15" eb="17">
      <t>ショクイン</t>
    </rPh>
    <phoneticPr fontId="1"/>
  </si>
  <si>
    <t>T</t>
    <phoneticPr fontId="1"/>
  </si>
  <si>
    <t>S以外の請負業者</t>
    <rPh sb="1" eb="3">
      <t>イガイ</t>
    </rPh>
    <rPh sb="4" eb="6">
      <t>ウケオイ</t>
    </rPh>
    <rPh sb="6" eb="8">
      <t>ギョウシャ</t>
    </rPh>
    <phoneticPr fontId="1"/>
  </si>
  <si>
    <t>EA1</t>
  </si>
  <si>
    <t>（旧）東京研修センタ</t>
  </si>
  <si>
    <t>FA1</t>
  </si>
  <si>
    <t>原子力船附帯陸上施設</t>
  </si>
  <si>
    <t>FA2</t>
  </si>
  <si>
    <t>大湊施設　研究棟</t>
  </si>
  <si>
    <t>FB1</t>
  </si>
  <si>
    <t>原型炉Ｒ＆Ｄ棟</t>
  </si>
  <si>
    <t>GA1</t>
  </si>
  <si>
    <t>（旧）原船内炉施設</t>
  </si>
  <si>
    <t>HA1</t>
  </si>
  <si>
    <t>ＪＴ―６０実験準備棟</t>
  </si>
  <si>
    <t>HA2</t>
  </si>
  <si>
    <t>ＪＴ―６０附属実験棟</t>
  </si>
  <si>
    <t>HA3</t>
  </si>
  <si>
    <t>ＪＴ―６０実験棟</t>
  </si>
  <si>
    <t>HA4</t>
  </si>
  <si>
    <t>（旧）能動粒子線電源</t>
  </si>
  <si>
    <t>HA5</t>
  </si>
  <si>
    <t>ＪＴ－６０加熱電源棟</t>
  </si>
  <si>
    <t>HA6</t>
  </si>
  <si>
    <t>（旧）第１工学試験棟</t>
  </si>
  <si>
    <t>HA7</t>
  </si>
  <si>
    <t>ＪＴ６０廃棄物保管棟</t>
  </si>
  <si>
    <t>HA8</t>
  </si>
  <si>
    <t>ＪＴ－６０１次冷却棟</t>
  </si>
  <si>
    <t>HA9</t>
  </si>
  <si>
    <t>超伝導導体製作棟</t>
  </si>
  <si>
    <t>HB1</t>
  </si>
  <si>
    <t>ＪＴ－６０発電機棟</t>
  </si>
  <si>
    <t>HB2</t>
  </si>
  <si>
    <t>保管用地（１）</t>
  </si>
  <si>
    <t>HB3</t>
  </si>
  <si>
    <t>ＪＴ－６０機器収納棟</t>
  </si>
  <si>
    <t>HZ9</t>
  </si>
  <si>
    <t>那珂　構内全域</t>
  </si>
  <si>
    <t>IA1</t>
  </si>
  <si>
    <t>スイッチヤード</t>
  </si>
  <si>
    <t>IA2</t>
  </si>
  <si>
    <t>加速器施設全域</t>
  </si>
  <si>
    <t>IA3</t>
  </si>
  <si>
    <t>実験施設全域</t>
  </si>
  <si>
    <t>IA4</t>
  </si>
  <si>
    <t>物質生命科学実験施設</t>
  </si>
  <si>
    <t>IA5</t>
  </si>
  <si>
    <t>ハドロン実験施設</t>
  </si>
  <si>
    <t>IA6</t>
  </si>
  <si>
    <t>ニュートリノ実験施設</t>
  </si>
  <si>
    <t>IA7</t>
  </si>
  <si>
    <t>素粒子原子核実験施設</t>
  </si>
  <si>
    <t>IZ9</t>
  </si>
  <si>
    <t>ＪＰセ　構内全域</t>
  </si>
  <si>
    <t>JA1</t>
  </si>
  <si>
    <t>大型放射光入射系建家</t>
  </si>
  <si>
    <t>JA2</t>
  </si>
  <si>
    <t>大型放射光施設</t>
  </si>
  <si>
    <t>JB1</t>
  </si>
  <si>
    <t>木津　実験棟</t>
  </si>
  <si>
    <t>JB2</t>
  </si>
  <si>
    <t>木津　実験棟（Ｘ線）</t>
  </si>
  <si>
    <t>JZ9</t>
  </si>
  <si>
    <t>大型放射光　構内全域</t>
  </si>
  <si>
    <t>拠点コード</t>
    <rPh sb="0" eb="2">
      <t>キョテン</t>
    </rPh>
    <phoneticPr fontId="2"/>
  </si>
  <si>
    <t>組織コード</t>
  </si>
  <si>
    <t>組織名</t>
  </si>
  <si>
    <t>拠点コード</t>
    <rPh sb="0" eb="2">
      <t>キョテン</t>
    </rPh>
    <phoneticPr fontId="1"/>
  </si>
  <si>
    <t>高崎量子技術基盤研究所</t>
    <rPh sb="0" eb="2">
      <t>タカサキ</t>
    </rPh>
    <rPh sb="2" eb="4">
      <t>リョウシ</t>
    </rPh>
    <rPh sb="4" eb="6">
      <t>ギジュツ</t>
    </rPh>
    <rPh sb="6" eb="8">
      <t>キバン</t>
    </rPh>
    <rPh sb="8" eb="11">
      <t>ケンキュウショ</t>
    </rPh>
    <phoneticPr fontId="4"/>
  </si>
  <si>
    <t>管理部</t>
    <rPh sb="0" eb="3">
      <t>カンリブ</t>
    </rPh>
    <phoneticPr fontId="4"/>
  </si>
  <si>
    <t>関西光量子科学研究所</t>
    <rPh sb="0" eb="2">
      <t>カンサイ</t>
    </rPh>
    <rPh sb="2" eb="3">
      <t>コウ</t>
    </rPh>
    <rPh sb="3" eb="5">
      <t>リョウシ</t>
    </rPh>
    <rPh sb="5" eb="7">
      <t>カガク</t>
    </rPh>
    <rPh sb="7" eb="10">
      <t>ケンキュウショ</t>
    </rPh>
    <phoneticPr fontId="1"/>
  </si>
  <si>
    <t>管理部　庶務課</t>
    <rPh sb="0" eb="3">
      <t>カンリブ</t>
    </rPh>
    <rPh sb="4" eb="7">
      <t>ショムカ</t>
    </rPh>
    <phoneticPr fontId="4"/>
  </si>
  <si>
    <t>那珂フュージョン科学技術研究所</t>
    <rPh sb="0" eb="2">
      <t>ナカ</t>
    </rPh>
    <rPh sb="8" eb="10">
      <t>カガク</t>
    </rPh>
    <rPh sb="10" eb="12">
      <t>ギジュツ</t>
    </rPh>
    <rPh sb="12" eb="15">
      <t>ケンキュウショ</t>
    </rPh>
    <phoneticPr fontId="1"/>
  </si>
  <si>
    <t>財務部　高崎研駐在</t>
    <rPh sb="0" eb="3">
      <t>ザイムブ</t>
    </rPh>
    <rPh sb="4" eb="6">
      <t>タカサキ</t>
    </rPh>
    <rPh sb="6" eb="7">
      <t>ケン</t>
    </rPh>
    <rPh sb="7" eb="9">
      <t>チュウザイ</t>
    </rPh>
    <phoneticPr fontId="4"/>
  </si>
  <si>
    <t>六ヶ所フュージョンエネルギー研究所</t>
    <rPh sb="0" eb="3">
      <t>ロッカショ</t>
    </rPh>
    <rPh sb="14" eb="16">
      <t>ケンキュウ</t>
    </rPh>
    <rPh sb="16" eb="17">
      <t>ショ</t>
    </rPh>
    <phoneticPr fontId="1"/>
  </si>
  <si>
    <t>管理部　保安管理課</t>
    <rPh sb="0" eb="3">
      <t>カンリブ</t>
    </rPh>
    <rPh sb="4" eb="6">
      <t>ホアン</t>
    </rPh>
    <rPh sb="6" eb="9">
      <t>カンリカ</t>
    </rPh>
    <phoneticPr fontId="4"/>
  </si>
  <si>
    <t>量子医科学研究所</t>
    <rPh sb="0" eb="2">
      <t>リョウシ</t>
    </rPh>
    <rPh sb="2" eb="5">
      <t>イカガク</t>
    </rPh>
    <rPh sb="5" eb="8">
      <t>ケンキュウショ</t>
    </rPh>
    <phoneticPr fontId="70"/>
  </si>
  <si>
    <t>管理部　工務課</t>
    <rPh sb="0" eb="3">
      <t>カンリブ</t>
    </rPh>
    <rPh sb="4" eb="7">
      <t>コウムカ</t>
    </rPh>
    <phoneticPr fontId="4"/>
  </si>
  <si>
    <t>放射線医学研究所_QST病院</t>
    <rPh sb="0" eb="3">
      <t>ホウシャセン</t>
    </rPh>
    <rPh sb="3" eb="5">
      <t>イガク</t>
    </rPh>
    <rPh sb="5" eb="8">
      <t>ケンキュウショ</t>
    </rPh>
    <rPh sb="12" eb="14">
      <t>ビョウイン</t>
    </rPh>
    <phoneticPr fontId="70"/>
  </si>
  <si>
    <t>先進ビーム利用施設部</t>
    <rPh sb="0" eb="2">
      <t>センシン</t>
    </rPh>
    <rPh sb="5" eb="7">
      <t>リヨウ</t>
    </rPh>
    <rPh sb="7" eb="9">
      <t>シセツ</t>
    </rPh>
    <rPh sb="9" eb="10">
      <t>ブ</t>
    </rPh>
    <phoneticPr fontId="4"/>
  </si>
  <si>
    <t>量子生命科学研究所</t>
    <rPh sb="0" eb="2">
      <t>リョウシ</t>
    </rPh>
    <rPh sb="2" eb="4">
      <t>セイメイ</t>
    </rPh>
    <rPh sb="4" eb="6">
      <t>カガク</t>
    </rPh>
    <rPh sb="6" eb="9">
      <t>ケンキュウショ</t>
    </rPh>
    <phoneticPr fontId="70"/>
  </si>
  <si>
    <t>先進ビーム利用施設部　利用管理課</t>
    <rPh sb="0" eb="2">
      <t>センシン</t>
    </rPh>
    <rPh sb="5" eb="7">
      <t>リヨウ</t>
    </rPh>
    <rPh sb="7" eb="9">
      <t>シセツ</t>
    </rPh>
    <rPh sb="9" eb="10">
      <t>ブ</t>
    </rPh>
    <rPh sb="11" eb="13">
      <t>リヨウ</t>
    </rPh>
    <rPh sb="13" eb="15">
      <t>カンリ</t>
    </rPh>
    <rPh sb="15" eb="16">
      <t>カ</t>
    </rPh>
    <phoneticPr fontId="4"/>
  </si>
  <si>
    <t>本部組織</t>
    <rPh sb="0" eb="4">
      <t>ホンブソシキ</t>
    </rPh>
    <phoneticPr fontId="1"/>
  </si>
  <si>
    <t>先進ビーム利用施設部　イオン加速器管理課</t>
    <rPh sb="0" eb="2">
      <t>センシン</t>
    </rPh>
    <rPh sb="5" eb="7">
      <t>リヨウ</t>
    </rPh>
    <rPh sb="7" eb="9">
      <t>シセツ</t>
    </rPh>
    <rPh sb="9" eb="10">
      <t>ブ</t>
    </rPh>
    <rPh sb="14" eb="17">
      <t>カソクキ</t>
    </rPh>
    <rPh sb="17" eb="20">
      <t>カンリカ</t>
    </rPh>
    <phoneticPr fontId="4"/>
  </si>
  <si>
    <t>NanoTerasuセンター_QST革新ﾌﾟﾛｼﾞｪｸﾄ</t>
    <rPh sb="18" eb="20">
      <t>カクシン</t>
    </rPh>
    <phoneticPr fontId="2"/>
  </si>
  <si>
    <t>先進ビーム利用施設部　照射施設管理課</t>
    <rPh sb="0" eb="2">
      <t>センシン</t>
    </rPh>
    <rPh sb="5" eb="7">
      <t>リヨウ</t>
    </rPh>
    <rPh sb="7" eb="9">
      <t>シセツ</t>
    </rPh>
    <rPh sb="9" eb="10">
      <t>ブ</t>
    </rPh>
    <rPh sb="11" eb="13">
      <t>ショウシャ</t>
    </rPh>
    <rPh sb="13" eb="15">
      <t>シセツ</t>
    </rPh>
    <rPh sb="15" eb="17">
      <t>カンリ</t>
    </rPh>
    <rPh sb="17" eb="18">
      <t>カ</t>
    </rPh>
    <phoneticPr fontId="4"/>
  </si>
  <si>
    <t>先進ビーム利用施設部　ビーム技術開発課</t>
    <rPh sb="0" eb="2">
      <t>センシン</t>
    </rPh>
    <rPh sb="5" eb="7">
      <t>リヨウ</t>
    </rPh>
    <rPh sb="7" eb="9">
      <t>シセツ</t>
    </rPh>
    <rPh sb="9" eb="10">
      <t>ブ</t>
    </rPh>
    <rPh sb="14" eb="16">
      <t>ギジュツ</t>
    </rPh>
    <rPh sb="16" eb="19">
      <t>カイハツカ</t>
    </rPh>
    <phoneticPr fontId="4"/>
  </si>
  <si>
    <t>V</t>
  </si>
  <si>
    <t>量子機能創製研究センター</t>
    <rPh sb="0" eb="2">
      <t>リョウシ</t>
    </rPh>
    <rPh sb="2" eb="4">
      <t>キノウ</t>
    </rPh>
    <rPh sb="4" eb="6">
      <t>ソウセイ</t>
    </rPh>
    <rPh sb="6" eb="8">
      <t>ケンキュウ</t>
    </rPh>
    <phoneticPr fontId="3"/>
  </si>
  <si>
    <t>注意：</t>
    <rPh sb="0" eb="2">
      <t>チュウイ</t>
    </rPh>
    <phoneticPr fontId="2"/>
  </si>
  <si>
    <t>上記拠点名と左記の各課室名の各拠点名は同一とする。また、各課室名の各拠点名は「名前の定義」の名前に使用している。
なお、「名前の定義」の名前に使用できない文字もあるので注意（例えば、”/”や”、”など）</t>
    <rPh sb="0" eb="2">
      <t>ジョウキ</t>
    </rPh>
    <rPh sb="2" eb="5">
      <t>キョテンメイ</t>
    </rPh>
    <rPh sb="6" eb="8">
      <t>サキ</t>
    </rPh>
    <rPh sb="9" eb="13">
      <t>カクカシツメイ</t>
    </rPh>
    <rPh sb="14" eb="18">
      <t>カクキョテンメイ</t>
    </rPh>
    <rPh sb="19" eb="21">
      <t>ドウイツ</t>
    </rPh>
    <rPh sb="28" eb="32">
      <t>カクカシツメイ</t>
    </rPh>
    <rPh sb="33" eb="37">
      <t>カクキョテンメイ</t>
    </rPh>
    <rPh sb="39" eb="41">
      <t>ナマエ</t>
    </rPh>
    <rPh sb="42" eb="44">
      <t>テイギ</t>
    </rPh>
    <rPh sb="46" eb="48">
      <t>ナマエ</t>
    </rPh>
    <rPh sb="49" eb="51">
      <t>シヨウ</t>
    </rPh>
    <rPh sb="61" eb="63">
      <t>ナマエ</t>
    </rPh>
    <rPh sb="64" eb="66">
      <t>テイギ</t>
    </rPh>
    <rPh sb="68" eb="70">
      <t>ナマエ</t>
    </rPh>
    <rPh sb="71" eb="73">
      <t>シヨウ</t>
    </rPh>
    <rPh sb="77" eb="79">
      <t>モジ</t>
    </rPh>
    <rPh sb="84" eb="86">
      <t>チュウイ</t>
    </rPh>
    <rPh sb="87" eb="88">
      <t>タト</t>
    </rPh>
    <phoneticPr fontId="2"/>
  </si>
  <si>
    <t>ﾊ</t>
  </si>
  <si>
    <t>量子機能創製研究ｾﾝﾀｰ　量子センシング</t>
    <rPh sb="0" eb="2">
      <t>リョウシ</t>
    </rPh>
    <rPh sb="2" eb="4">
      <t>キノウ</t>
    </rPh>
    <rPh sb="4" eb="6">
      <t>ソウセイ</t>
    </rPh>
    <rPh sb="6" eb="8">
      <t>ケンキュウ</t>
    </rPh>
    <rPh sb="13" eb="15">
      <t>リョウシ</t>
    </rPh>
    <phoneticPr fontId="3"/>
  </si>
  <si>
    <t>ﾋ</t>
  </si>
  <si>
    <t>量子機能創製研究ｾﾝﾀｰ　二次元物質ｽﾋﾟﾝﾌｫﾄﾆｸｽ</t>
    <rPh sb="0" eb="2">
      <t>リョウシ</t>
    </rPh>
    <rPh sb="2" eb="4">
      <t>キノウ</t>
    </rPh>
    <rPh sb="4" eb="6">
      <t>ソウセイ</t>
    </rPh>
    <rPh sb="6" eb="8">
      <t>ケンキュウ</t>
    </rPh>
    <rPh sb="13" eb="16">
      <t>ニジゲン</t>
    </rPh>
    <rPh sb="16" eb="18">
      <t>ブッシツ</t>
    </rPh>
    <phoneticPr fontId="3"/>
  </si>
  <si>
    <t>ﾌ</t>
  </si>
  <si>
    <t>量子機能創製研究ｾﾝﾀｰ　レーザー冷却イオン</t>
    <rPh sb="0" eb="2">
      <t>リョウシ</t>
    </rPh>
    <rPh sb="2" eb="4">
      <t>キノウ</t>
    </rPh>
    <rPh sb="4" eb="6">
      <t>ソウセイ</t>
    </rPh>
    <rPh sb="6" eb="8">
      <t>ケンキュウ</t>
    </rPh>
    <rPh sb="17" eb="19">
      <t>レイキャク</t>
    </rPh>
    <phoneticPr fontId="3"/>
  </si>
  <si>
    <t>ﾍ</t>
  </si>
  <si>
    <t>量子機能創製研究ｾﾝﾀｰ　光スピン量子制御</t>
    <rPh sb="0" eb="2">
      <t>リョウシ</t>
    </rPh>
    <rPh sb="2" eb="4">
      <t>キノウ</t>
    </rPh>
    <rPh sb="4" eb="6">
      <t>ソウセイ</t>
    </rPh>
    <rPh sb="6" eb="8">
      <t>ケンキュウ</t>
    </rPh>
    <rPh sb="13" eb="14">
      <t>ヒカリ</t>
    </rPh>
    <rPh sb="17" eb="19">
      <t>リョウシ</t>
    </rPh>
    <rPh sb="19" eb="21">
      <t>セイギョ</t>
    </rPh>
    <phoneticPr fontId="3"/>
  </si>
  <si>
    <t>ﾎ</t>
  </si>
  <si>
    <t>量子機能創製研究ｾﾝﾀｰ　量子材料理論</t>
    <rPh sb="0" eb="2">
      <t>リョウシ</t>
    </rPh>
    <rPh sb="2" eb="4">
      <t>キノウ</t>
    </rPh>
    <rPh sb="4" eb="6">
      <t>ソウセイ</t>
    </rPh>
    <rPh sb="6" eb="8">
      <t>ケンキュウ</t>
    </rPh>
    <rPh sb="13" eb="15">
      <t>リョウシ</t>
    </rPh>
    <rPh sb="15" eb="17">
      <t>ザイリョウ</t>
    </rPh>
    <rPh sb="17" eb="19">
      <t>リロン</t>
    </rPh>
    <phoneticPr fontId="3"/>
  </si>
  <si>
    <t>ﾏ</t>
  </si>
  <si>
    <t>量子機能創製研究ｾﾝﾀｰ　希土類量子デバイス</t>
    <rPh sb="0" eb="2">
      <t>リョウシ</t>
    </rPh>
    <rPh sb="2" eb="4">
      <t>キノウ</t>
    </rPh>
    <rPh sb="4" eb="6">
      <t>ソウセイ</t>
    </rPh>
    <rPh sb="6" eb="8">
      <t>ケンキュウ</t>
    </rPh>
    <rPh sb="13" eb="16">
      <t>キドルイ</t>
    </rPh>
    <rPh sb="16" eb="18">
      <t>リョウシ</t>
    </rPh>
    <phoneticPr fontId="3"/>
  </si>
  <si>
    <t>ﾐ</t>
  </si>
  <si>
    <t>量子機能創製研究ｾﾝﾀｰ　量子材料超微細加工</t>
    <rPh sb="0" eb="2">
      <t>リョウシ</t>
    </rPh>
    <rPh sb="2" eb="4">
      <t>キノウ</t>
    </rPh>
    <rPh sb="4" eb="6">
      <t>ソウセイ</t>
    </rPh>
    <rPh sb="6" eb="8">
      <t>ケンキュウ</t>
    </rPh>
    <rPh sb="13" eb="15">
      <t>リョウシ</t>
    </rPh>
    <rPh sb="15" eb="17">
      <t>ザイリョウ</t>
    </rPh>
    <rPh sb="17" eb="20">
      <t>チョウビサイ</t>
    </rPh>
    <rPh sb="20" eb="22">
      <t>カコウ</t>
    </rPh>
    <phoneticPr fontId="3"/>
  </si>
  <si>
    <t>先端機能材料研究部</t>
    <rPh sb="0" eb="2">
      <t>センタン</t>
    </rPh>
    <rPh sb="2" eb="4">
      <t>キノウ</t>
    </rPh>
    <rPh sb="4" eb="6">
      <t>ザイリョウ</t>
    </rPh>
    <rPh sb="6" eb="8">
      <t>ケンキュウ</t>
    </rPh>
    <rPh sb="8" eb="9">
      <t>ブ</t>
    </rPh>
    <phoneticPr fontId="4"/>
  </si>
  <si>
    <t>ｱ</t>
  </si>
  <si>
    <t>先端機能材料研究部　ナノ構造制御高分子材料</t>
    <rPh sb="0" eb="2">
      <t>センタン</t>
    </rPh>
    <rPh sb="2" eb="4">
      <t>キノウ</t>
    </rPh>
    <rPh sb="4" eb="6">
      <t>ザイリョウ</t>
    </rPh>
    <rPh sb="6" eb="8">
      <t>ケンキュウ</t>
    </rPh>
    <rPh sb="8" eb="9">
      <t>ブ</t>
    </rPh>
    <rPh sb="12" eb="14">
      <t>コウゾウ</t>
    </rPh>
    <rPh sb="14" eb="16">
      <t>セイギョ</t>
    </rPh>
    <rPh sb="16" eb="17">
      <t>コウ</t>
    </rPh>
    <rPh sb="17" eb="19">
      <t>ブンシ</t>
    </rPh>
    <rPh sb="19" eb="21">
      <t>ザイリョウ</t>
    </rPh>
    <phoneticPr fontId="4"/>
  </si>
  <si>
    <t>ｲ</t>
  </si>
  <si>
    <t>先端機能材料研究部　水素エネルギー変換デバイス</t>
    <rPh sb="0" eb="2">
      <t>センタン</t>
    </rPh>
    <rPh sb="2" eb="4">
      <t>キノウ</t>
    </rPh>
    <rPh sb="4" eb="6">
      <t>ザイリョウ</t>
    </rPh>
    <rPh sb="6" eb="8">
      <t>ケンキュウ</t>
    </rPh>
    <rPh sb="8" eb="9">
      <t>ブ</t>
    </rPh>
    <rPh sb="10" eb="12">
      <t>スイソ</t>
    </rPh>
    <rPh sb="17" eb="19">
      <t>ヘンカン</t>
    </rPh>
    <phoneticPr fontId="4"/>
  </si>
  <si>
    <t>ｵ</t>
  </si>
  <si>
    <t>先端機能材料研究部　エネルギー再生材料</t>
    <rPh sb="0" eb="2">
      <t>センタン</t>
    </rPh>
    <rPh sb="2" eb="4">
      <t>キノウ</t>
    </rPh>
    <rPh sb="4" eb="6">
      <t>ザイリョウ</t>
    </rPh>
    <rPh sb="6" eb="8">
      <t>ケンキュウ</t>
    </rPh>
    <rPh sb="8" eb="9">
      <t>ブ</t>
    </rPh>
    <rPh sb="15" eb="17">
      <t>サイセイ</t>
    </rPh>
    <rPh sb="17" eb="19">
      <t>ザイリョウ</t>
    </rPh>
    <phoneticPr fontId="4"/>
  </si>
  <si>
    <t>ｶ</t>
  </si>
  <si>
    <t>先端機能材料研究部　先進バイオデバイス</t>
    <rPh sb="0" eb="2">
      <t>センタン</t>
    </rPh>
    <rPh sb="2" eb="4">
      <t>キノウ</t>
    </rPh>
    <rPh sb="4" eb="6">
      <t>ザイリョウ</t>
    </rPh>
    <rPh sb="6" eb="8">
      <t>ケンキュウ</t>
    </rPh>
    <rPh sb="8" eb="9">
      <t>ブ</t>
    </rPh>
    <rPh sb="10" eb="12">
      <t>センシン</t>
    </rPh>
    <phoneticPr fontId="4"/>
  </si>
  <si>
    <t>量子バイオ基盤研究部</t>
    <rPh sb="0" eb="2">
      <t>リョウシ</t>
    </rPh>
    <rPh sb="5" eb="7">
      <t>キバン</t>
    </rPh>
    <rPh sb="7" eb="10">
      <t>ケンキュウブ</t>
    </rPh>
    <phoneticPr fontId="4"/>
  </si>
  <si>
    <t>ﾀ</t>
  </si>
  <si>
    <t>量子バイオ基盤研究部　量子バイオ技術応用</t>
    <rPh sb="0" eb="2">
      <t>リョウシ</t>
    </rPh>
    <rPh sb="5" eb="7">
      <t>キバン</t>
    </rPh>
    <rPh sb="7" eb="9">
      <t>ケンキュウ</t>
    </rPh>
    <rPh sb="9" eb="10">
      <t>ブ</t>
    </rPh>
    <rPh sb="11" eb="13">
      <t>リョウシ</t>
    </rPh>
    <rPh sb="16" eb="18">
      <t>ギジュツ</t>
    </rPh>
    <rPh sb="18" eb="20">
      <t>オウヨウ</t>
    </rPh>
    <phoneticPr fontId="4"/>
  </si>
  <si>
    <t>ﾁ</t>
  </si>
  <si>
    <t>量子バイオ基盤研究部　環境耐性遺伝子</t>
    <rPh sb="0" eb="2">
      <t>リョウシ</t>
    </rPh>
    <rPh sb="5" eb="7">
      <t>キバン</t>
    </rPh>
    <rPh sb="7" eb="9">
      <t>ケンキュウ</t>
    </rPh>
    <rPh sb="9" eb="10">
      <t>ブ</t>
    </rPh>
    <rPh sb="11" eb="13">
      <t>カンキョウ</t>
    </rPh>
    <rPh sb="13" eb="15">
      <t>タイセイ</t>
    </rPh>
    <rPh sb="15" eb="18">
      <t>イデンシ</t>
    </rPh>
    <phoneticPr fontId="4"/>
  </si>
  <si>
    <t>ﾂ</t>
  </si>
  <si>
    <t>量子バイオ基盤研究部　ＲＩ医療応用</t>
    <rPh sb="0" eb="2">
      <t>リョウシ</t>
    </rPh>
    <rPh sb="5" eb="7">
      <t>キバン</t>
    </rPh>
    <rPh sb="7" eb="9">
      <t>ケンキュウ</t>
    </rPh>
    <rPh sb="9" eb="10">
      <t>ブ</t>
    </rPh>
    <rPh sb="13" eb="15">
      <t>イリョウ</t>
    </rPh>
    <rPh sb="15" eb="17">
      <t>オウヨウ</t>
    </rPh>
    <phoneticPr fontId="4"/>
  </si>
  <si>
    <t>ﾃ</t>
  </si>
  <si>
    <t>量子バイオ基盤研究部　ＲＩイメージング</t>
    <rPh sb="0" eb="2">
      <t>リョウシ</t>
    </rPh>
    <rPh sb="5" eb="7">
      <t>キバン</t>
    </rPh>
    <rPh sb="7" eb="9">
      <t>ケンキュウ</t>
    </rPh>
    <rPh sb="9" eb="10">
      <t>ブ</t>
    </rPh>
    <phoneticPr fontId="4"/>
  </si>
  <si>
    <t>研究推進室</t>
    <rPh sb="0" eb="2">
      <t>ケンキュウ</t>
    </rPh>
    <rPh sb="2" eb="5">
      <t>スイシンシツ</t>
    </rPh>
    <phoneticPr fontId="3"/>
  </si>
  <si>
    <t>第1研究企画室</t>
    <rPh sb="0" eb="1">
      <t>ダイ</t>
    </rPh>
    <rPh sb="2" eb="4">
      <t>ケンキュウ</t>
    </rPh>
    <rPh sb="4" eb="7">
      <t>キカクシツ</t>
    </rPh>
    <phoneticPr fontId="4"/>
  </si>
  <si>
    <t>P3</t>
  </si>
  <si>
    <t>第1研究企画室（施設供用：TIARA施設）</t>
    <rPh sb="0" eb="1">
      <t>ダイ</t>
    </rPh>
    <rPh sb="2" eb="4">
      <t>ケンキュウ</t>
    </rPh>
    <rPh sb="4" eb="6">
      <t>キカク</t>
    </rPh>
    <rPh sb="6" eb="7">
      <t>シツ</t>
    </rPh>
    <rPh sb="8" eb="10">
      <t>シセツ</t>
    </rPh>
    <rPh sb="10" eb="12">
      <t>キョウヨウ</t>
    </rPh>
    <rPh sb="12" eb="13">
      <t>セヨウ</t>
    </rPh>
    <rPh sb="18" eb="20">
      <t>シセツ</t>
    </rPh>
    <phoneticPr fontId="4"/>
  </si>
  <si>
    <t>P4</t>
  </si>
  <si>
    <t>第1研究企画室（施設供用：γ・電子線照射施設）</t>
  </si>
  <si>
    <t>W</t>
  </si>
  <si>
    <t>関西光量子科学研究所</t>
    <rPh sb="0" eb="2">
      <t>カンサイ</t>
    </rPh>
    <rPh sb="2" eb="3">
      <t>コウ</t>
    </rPh>
    <rPh sb="3" eb="5">
      <t>リョウシ</t>
    </rPh>
    <rPh sb="5" eb="7">
      <t>カガク</t>
    </rPh>
    <rPh sb="7" eb="10">
      <t>ケンキュウショ</t>
    </rPh>
    <phoneticPr fontId="5"/>
  </si>
  <si>
    <t>関西光量子科学研究所</t>
    <rPh sb="0" eb="2">
      <t>カンサイ</t>
    </rPh>
    <rPh sb="2" eb="3">
      <t>コウ</t>
    </rPh>
    <rPh sb="3" eb="5">
      <t>リョウシ</t>
    </rPh>
    <rPh sb="5" eb="7">
      <t>カガク</t>
    </rPh>
    <rPh sb="7" eb="10">
      <t>ケンキュウショ</t>
    </rPh>
    <phoneticPr fontId="4"/>
  </si>
  <si>
    <t>(関西)管理部</t>
    <rPh sb="1" eb="3">
      <t>カンサイ</t>
    </rPh>
    <rPh sb="4" eb="7">
      <t>カンリブ</t>
    </rPh>
    <phoneticPr fontId="4"/>
  </si>
  <si>
    <t>(関西)管理部　庶務課</t>
    <rPh sb="1" eb="3">
      <t>カンサイ</t>
    </rPh>
    <rPh sb="4" eb="7">
      <t>カンリブ</t>
    </rPh>
    <rPh sb="8" eb="11">
      <t>ショムカ</t>
    </rPh>
    <phoneticPr fontId="4"/>
  </si>
  <si>
    <t>財務部　関西研駐在</t>
    <rPh sb="0" eb="3">
      <t>ザイムブ</t>
    </rPh>
    <rPh sb="4" eb="7">
      <t>カンサイケン</t>
    </rPh>
    <rPh sb="7" eb="9">
      <t>チュウザイ</t>
    </rPh>
    <phoneticPr fontId="4"/>
  </si>
  <si>
    <t>(関西)管理部　保安管理課</t>
    <rPh sb="1" eb="3">
      <t>カンサイ</t>
    </rPh>
    <rPh sb="4" eb="7">
      <t>カンリブ</t>
    </rPh>
    <rPh sb="8" eb="10">
      <t>ホアン</t>
    </rPh>
    <rPh sb="10" eb="13">
      <t>カンリカ</t>
    </rPh>
    <phoneticPr fontId="4"/>
  </si>
  <si>
    <t>(関西)管理部　工務課</t>
    <rPh sb="1" eb="3">
      <t>カンサイ</t>
    </rPh>
    <rPh sb="4" eb="7">
      <t>カンリブ</t>
    </rPh>
    <rPh sb="8" eb="11">
      <t>コウムカ</t>
    </rPh>
    <phoneticPr fontId="4"/>
  </si>
  <si>
    <t>量子応用光学研究部（木津）</t>
    <rPh sb="0" eb="2">
      <t>リョウシ</t>
    </rPh>
    <rPh sb="2" eb="4">
      <t>オウヨウ</t>
    </rPh>
    <rPh sb="4" eb="6">
      <t>コウガク</t>
    </rPh>
    <rPh sb="6" eb="9">
      <t>ケンキュウブ</t>
    </rPh>
    <rPh sb="10" eb="12">
      <t>キズ</t>
    </rPh>
    <phoneticPr fontId="3"/>
  </si>
  <si>
    <t>量子応用光学研究部（木津）　レーザー駆動イオン加速器開発</t>
    <rPh sb="0" eb="2">
      <t>リョウシ</t>
    </rPh>
    <rPh sb="2" eb="4">
      <t>オウヨウ</t>
    </rPh>
    <rPh sb="4" eb="6">
      <t>コウガク</t>
    </rPh>
    <rPh sb="6" eb="9">
      <t>ケンキュウブ</t>
    </rPh>
    <rPh sb="10" eb="12">
      <t>キズ</t>
    </rPh>
    <rPh sb="18" eb="20">
      <t>クドウ</t>
    </rPh>
    <rPh sb="23" eb="26">
      <t>カソクキ</t>
    </rPh>
    <rPh sb="26" eb="28">
      <t>カイハツ</t>
    </rPh>
    <phoneticPr fontId="3"/>
  </si>
  <si>
    <t>量子応用光学研究部（木津）　X線超微細加工技術研究</t>
    <rPh sb="0" eb="2">
      <t>リョウシ</t>
    </rPh>
    <rPh sb="2" eb="4">
      <t>オウヨウ</t>
    </rPh>
    <rPh sb="4" eb="6">
      <t>コウガク</t>
    </rPh>
    <rPh sb="6" eb="9">
      <t>ケンキュウブ</t>
    </rPh>
    <rPh sb="10" eb="12">
      <t>キズ</t>
    </rPh>
    <rPh sb="15" eb="16">
      <t>セン</t>
    </rPh>
    <rPh sb="16" eb="17">
      <t>チョウ</t>
    </rPh>
    <rPh sb="17" eb="19">
      <t>ビサイ</t>
    </rPh>
    <rPh sb="19" eb="21">
      <t>カコウ</t>
    </rPh>
    <rPh sb="21" eb="23">
      <t>ギジュツ</t>
    </rPh>
    <rPh sb="23" eb="25">
      <t>ケンキュウ</t>
    </rPh>
    <phoneticPr fontId="3"/>
  </si>
  <si>
    <t>量子応用光学研究部（木津）　超高速電子ダイナミクス研究</t>
    <rPh sb="0" eb="2">
      <t>リョウシ</t>
    </rPh>
    <rPh sb="2" eb="4">
      <t>オウヨウ</t>
    </rPh>
    <rPh sb="4" eb="6">
      <t>コウガク</t>
    </rPh>
    <rPh sb="6" eb="9">
      <t>ケンキュウブ</t>
    </rPh>
    <rPh sb="10" eb="12">
      <t>キズ</t>
    </rPh>
    <rPh sb="14" eb="17">
      <t>チョウコウソク</t>
    </rPh>
    <rPh sb="17" eb="19">
      <t>デンシ</t>
    </rPh>
    <rPh sb="25" eb="27">
      <t>ケンキュウ</t>
    </rPh>
    <phoneticPr fontId="3"/>
  </si>
  <si>
    <t>量子応用光学研究部（木津）　レーザー医療応用研究</t>
    <rPh sb="0" eb="2">
      <t>リョウシ</t>
    </rPh>
    <rPh sb="2" eb="4">
      <t>オウヨウ</t>
    </rPh>
    <rPh sb="4" eb="6">
      <t>コウガク</t>
    </rPh>
    <rPh sb="6" eb="9">
      <t>ケンキュウブ</t>
    </rPh>
    <rPh sb="10" eb="12">
      <t>キズ</t>
    </rPh>
    <rPh sb="18" eb="20">
      <t>イリョウ</t>
    </rPh>
    <rPh sb="20" eb="22">
      <t>オウヨウ</t>
    </rPh>
    <rPh sb="22" eb="24">
      <t>ケンキュウ</t>
    </rPh>
    <phoneticPr fontId="3"/>
  </si>
  <si>
    <r>
      <t>量子応用光学研究部（木津）　</t>
    </r>
    <r>
      <rPr>
        <sz val="11"/>
        <color theme="0" tint="-0.499984740745262"/>
        <rFont val="ＭＳ Ｐゴシック"/>
        <family val="3"/>
        <charset val="128"/>
        <scheme val="minor"/>
      </rPr>
      <t>照射細胞応答研究</t>
    </r>
    <rPh sb="0" eb="2">
      <t>リョウシ</t>
    </rPh>
    <rPh sb="2" eb="4">
      <t>オウヨウ</t>
    </rPh>
    <rPh sb="4" eb="6">
      <t>コウガク</t>
    </rPh>
    <rPh sb="6" eb="9">
      <t>ケンキュウブ</t>
    </rPh>
    <rPh sb="10" eb="12">
      <t>キズ</t>
    </rPh>
    <rPh sb="14" eb="16">
      <t>ショウシャ</t>
    </rPh>
    <rPh sb="16" eb="18">
      <t>サイボウ</t>
    </rPh>
    <rPh sb="18" eb="20">
      <t>オウトウ</t>
    </rPh>
    <rPh sb="20" eb="22">
      <t>ケンキュウ</t>
    </rPh>
    <phoneticPr fontId="3"/>
  </si>
  <si>
    <t>光量子ビーム科学研究部（木津）</t>
    <rPh sb="0" eb="1">
      <t>ヒカリ</t>
    </rPh>
    <rPh sb="1" eb="3">
      <t>リョウシ</t>
    </rPh>
    <rPh sb="6" eb="8">
      <t>カガク</t>
    </rPh>
    <rPh sb="8" eb="10">
      <t>ケンキュウ</t>
    </rPh>
    <rPh sb="10" eb="11">
      <t>ブ</t>
    </rPh>
    <rPh sb="12" eb="14">
      <t>キヅ</t>
    </rPh>
    <phoneticPr fontId="4"/>
  </si>
  <si>
    <t>光量子ビーム科学研究部（木津）　装置・運転管理室</t>
    <rPh sb="0" eb="1">
      <t>ヒカリ</t>
    </rPh>
    <rPh sb="1" eb="3">
      <t>リョウシ</t>
    </rPh>
    <rPh sb="6" eb="8">
      <t>カガク</t>
    </rPh>
    <rPh sb="8" eb="10">
      <t>ケンキュウ</t>
    </rPh>
    <rPh sb="10" eb="11">
      <t>ブ</t>
    </rPh>
    <rPh sb="12" eb="14">
      <t>キヅ</t>
    </rPh>
    <rPh sb="16" eb="18">
      <t>ソウチ</t>
    </rPh>
    <rPh sb="19" eb="21">
      <t>ウンテン</t>
    </rPh>
    <rPh sb="21" eb="23">
      <t>カンリ</t>
    </rPh>
    <rPh sb="23" eb="24">
      <t>シツ</t>
    </rPh>
    <phoneticPr fontId="4"/>
  </si>
  <si>
    <t>光量子ビーム科学研究部（木津）　先端レーザー科学研究Gr</t>
    <rPh sb="0" eb="1">
      <t>ヒカリ</t>
    </rPh>
    <rPh sb="1" eb="3">
      <t>リョウシ</t>
    </rPh>
    <rPh sb="6" eb="8">
      <t>カガク</t>
    </rPh>
    <rPh sb="8" eb="10">
      <t>ケンキュウ</t>
    </rPh>
    <rPh sb="10" eb="11">
      <t>ブ</t>
    </rPh>
    <rPh sb="12" eb="14">
      <t>キヅ</t>
    </rPh>
    <rPh sb="16" eb="18">
      <t>センタン</t>
    </rPh>
    <rPh sb="22" eb="24">
      <t>カガク</t>
    </rPh>
    <rPh sb="24" eb="26">
      <t>ケンキュウ</t>
    </rPh>
    <phoneticPr fontId="4"/>
  </si>
  <si>
    <t>光量子ビーム科学研究部（木津）　高強度場科学研究Gr</t>
    <rPh sb="0" eb="1">
      <t>ヒカリ</t>
    </rPh>
    <rPh sb="1" eb="3">
      <t>リョウシ</t>
    </rPh>
    <rPh sb="6" eb="8">
      <t>カガク</t>
    </rPh>
    <rPh sb="8" eb="10">
      <t>ケンキュウ</t>
    </rPh>
    <rPh sb="10" eb="11">
      <t>ブ</t>
    </rPh>
    <rPh sb="12" eb="14">
      <t>キヅ</t>
    </rPh>
    <rPh sb="16" eb="19">
      <t>コウキョウド</t>
    </rPh>
    <rPh sb="19" eb="20">
      <t>バ</t>
    </rPh>
    <rPh sb="20" eb="22">
      <t>カガク</t>
    </rPh>
    <rPh sb="22" eb="24">
      <t>ケンキュウ</t>
    </rPh>
    <phoneticPr fontId="4"/>
  </si>
  <si>
    <t>光量子ビーム科学研究部（木津）　ＬＳＣガンマ線研究Gr</t>
    <rPh sb="0" eb="1">
      <t>ヒカリ</t>
    </rPh>
    <rPh sb="1" eb="3">
      <t>リョウシ</t>
    </rPh>
    <rPh sb="6" eb="8">
      <t>カガク</t>
    </rPh>
    <rPh sb="8" eb="11">
      <t>ケンキュウブ</t>
    </rPh>
    <rPh sb="12" eb="14">
      <t>キズ</t>
    </rPh>
    <rPh sb="22" eb="23">
      <t>セン</t>
    </rPh>
    <rPh sb="23" eb="25">
      <t>ケンキュウ</t>
    </rPh>
    <phoneticPr fontId="3"/>
  </si>
  <si>
    <t>放射光科学研究センター（播磨）</t>
    <rPh sb="0" eb="2">
      <t>ホウシャ</t>
    </rPh>
    <rPh sb="2" eb="3">
      <t>コウ</t>
    </rPh>
    <rPh sb="3" eb="5">
      <t>カガク</t>
    </rPh>
    <rPh sb="5" eb="7">
      <t>ケンキュウ</t>
    </rPh>
    <rPh sb="12" eb="14">
      <t>ハリマ</t>
    </rPh>
    <phoneticPr fontId="4"/>
  </si>
  <si>
    <t>放射光科学研究センター（播磨）　装置・運転管理室</t>
    <rPh sb="0" eb="2">
      <t>ホウシャ</t>
    </rPh>
    <rPh sb="2" eb="3">
      <t>コウ</t>
    </rPh>
    <rPh sb="3" eb="5">
      <t>カガク</t>
    </rPh>
    <rPh sb="5" eb="7">
      <t>ケンキュウ</t>
    </rPh>
    <rPh sb="12" eb="14">
      <t>ハリマ</t>
    </rPh>
    <rPh sb="16" eb="18">
      <t>ソウチ</t>
    </rPh>
    <rPh sb="19" eb="21">
      <t>ウンテン</t>
    </rPh>
    <rPh sb="21" eb="24">
      <t>カンリシツ</t>
    </rPh>
    <phoneticPr fontId="4"/>
  </si>
  <si>
    <t>放射光科学研究センター（播磨）　コヒーレントX線利用研究Gr</t>
    <rPh sb="0" eb="2">
      <t>ホウシャ</t>
    </rPh>
    <rPh sb="2" eb="3">
      <t>コウ</t>
    </rPh>
    <rPh sb="3" eb="5">
      <t>カガク</t>
    </rPh>
    <rPh sb="5" eb="7">
      <t>ケンキュウ</t>
    </rPh>
    <rPh sb="12" eb="14">
      <t>ハリマ</t>
    </rPh>
    <rPh sb="22" eb="24">
      <t>エックスセン</t>
    </rPh>
    <rPh sb="24" eb="26">
      <t>リヨウ</t>
    </rPh>
    <rPh sb="26" eb="28">
      <t>ケンキュウ</t>
    </rPh>
    <phoneticPr fontId="4"/>
  </si>
  <si>
    <t>放射光科学研究センター（播磨）　水素材料科学研究Gr</t>
    <rPh sb="0" eb="2">
      <t>ホウシャ</t>
    </rPh>
    <rPh sb="2" eb="3">
      <t>コウ</t>
    </rPh>
    <rPh sb="3" eb="5">
      <t>カガク</t>
    </rPh>
    <rPh sb="5" eb="7">
      <t>ケンキュウ</t>
    </rPh>
    <rPh sb="12" eb="14">
      <t>ハリマ</t>
    </rPh>
    <rPh sb="16" eb="18">
      <t>スイソ</t>
    </rPh>
    <rPh sb="18" eb="20">
      <t>ザイリョウ</t>
    </rPh>
    <rPh sb="20" eb="22">
      <t>カガク</t>
    </rPh>
    <rPh sb="22" eb="24">
      <t>ケンキュウ</t>
    </rPh>
    <phoneticPr fontId="4"/>
  </si>
  <si>
    <t>放射光科学研究センター（播磨）　磁性科学研究Gr</t>
    <rPh sb="0" eb="2">
      <t>ホウシャ</t>
    </rPh>
    <rPh sb="2" eb="3">
      <t>コウ</t>
    </rPh>
    <rPh sb="3" eb="5">
      <t>カガク</t>
    </rPh>
    <rPh sb="5" eb="7">
      <t>ケンキュウ</t>
    </rPh>
    <rPh sb="12" eb="14">
      <t>ハリマ</t>
    </rPh>
    <rPh sb="16" eb="18">
      <t>ジセイ</t>
    </rPh>
    <rPh sb="18" eb="20">
      <t>カガク</t>
    </rPh>
    <rPh sb="20" eb="22">
      <t>ケンキュウ</t>
    </rPh>
    <phoneticPr fontId="4"/>
  </si>
  <si>
    <t>放射光科学研究センター（播磨）　先進分光研究Gr</t>
    <rPh sb="0" eb="3">
      <t>ホウシャコウ</t>
    </rPh>
    <rPh sb="3" eb="5">
      <t>カガク</t>
    </rPh>
    <rPh sb="5" eb="7">
      <t>ケンキュウ</t>
    </rPh>
    <rPh sb="12" eb="14">
      <t>ハリマ</t>
    </rPh>
    <rPh sb="16" eb="18">
      <t>センシン</t>
    </rPh>
    <rPh sb="18" eb="20">
      <t>ブンコウ</t>
    </rPh>
    <rPh sb="20" eb="22">
      <t>ケンキュウ</t>
    </rPh>
    <phoneticPr fontId="3"/>
  </si>
  <si>
    <r>
      <t>放射光科学研究センター（播磨）</t>
    </r>
    <r>
      <rPr>
        <sz val="11"/>
        <color theme="0" tint="-0.499984740745262"/>
        <rFont val="ＭＳ Ｐゴシック"/>
        <family val="3"/>
        <charset val="128"/>
        <scheme val="minor"/>
      </rPr>
      <t>　量子物性情報計測</t>
    </r>
    <rPh sb="0" eb="3">
      <t>ホウシャコウ</t>
    </rPh>
    <rPh sb="3" eb="5">
      <t>カガク</t>
    </rPh>
    <rPh sb="5" eb="7">
      <t>ケンキュウ</t>
    </rPh>
    <rPh sb="12" eb="14">
      <t>ハリマ</t>
    </rPh>
    <rPh sb="16" eb="18">
      <t>リョウシ</t>
    </rPh>
    <rPh sb="18" eb="20">
      <t>ブッセイ</t>
    </rPh>
    <rPh sb="20" eb="22">
      <t>ジョウホウ</t>
    </rPh>
    <rPh sb="22" eb="24">
      <t>ケイソク</t>
    </rPh>
    <phoneticPr fontId="3"/>
  </si>
  <si>
    <t>(関西)研究推進室</t>
    <rPh sb="1" eb="3">
      <t>カンサイ</t>
    </rPh>
    <rPh sb="4" eb="6">
      <t>ケンキュウ</t>
    </rPh>
    <rPh sb="6" eb="8">
      <t>スイシン</t>
    </rPh>
    <rPh sb="8" eb="9">
      <t>シツ</t>
    </rPh>
    <phoneticPr fontId="4"/>
  </si>
  <si>
    <t>第1研究企画室(関西研駐在)</t>
    <rPh sb="0" eb="1">
      <t>ダイ</t>
    </rPh>
    <rPh sb="2" eb="4">
      <t>ケンキュウ</t>
    </rPh>
    <rPh sb="4" eb="7">
      <t>キカクシツ</t>
    </rPh>
    <rPh sb="8" eb="11">
      <t>カンサイケン</t>
    </rPh>
    <rPh sb="11" eb="13">
      <t>チュウザイ</t>
    </rPh>
    <phoneticPr fontId="3"/>
  </si>
  <si>
    <t>那珂フュージョン科学技術研究所</t>
    <rPh sb="0" eb="2">
      <t>ナカ</t>
    </rPh>
    <rPh sb="8" eb="10">
      <t>カガク</t>
    </rPh>
    <rPh sb="10" eb="12">
      <t>ギジュツ</t>
    </rPh>
    <rPh sb="12" eb="14">
      <t>ケンキュウ</t>
    </rPh>
    <rPh sb="14" eb="15">
      <t>ショ</t>
    </rPh>
    <phoneticPr fontId="4"/>
  </si>
  <si>
    <t>(那珂)管理部</t>
    <rPh sb="1" eb="3">
      <t>ナカ</t>
    </rPh>
    <rPh sb="4" eb="7">
      <t>カンリブ</t>
    </rPh>
    <phoneticPr fontId="4"/>
  </si>
  <si>
    <t>(那珂)管理部　庶務課</t>
    <rPh sb="1" eb="3">
      <t>ナカ</t>
    </rPh>
    <rPh sb="4" eb="7">
      <t>カンリブ</t>
    </rPh>
    <rPh sb="8" eb="11">
      <t>ショムカ</t>
    </rPh>
    <phoneticPr fontId="4"/>
  </si>
  <si>
    <t>(那珂)管理部　経理課</t>
    <rPh sb="1" eb="3">
      <t>ナカ</t>
    </rPh>
    <rPh sb="4" eb="7">
      <t>カンリブ</t>
    </rPh>
    <rPh sb="8" eb="11">
      <t>ケイリカ</t>
    </rPh>
    <phoneticPr fontId="4"/>
  </si>
  <si>
    <t>(那珂)管理部　契約課</t>
    <rPh sb="1" eb="3">
      <t>ナカ</t>
    </rPh>
    <rPh sb="4" eb="7">
      <t>カンリブ</t>
    </rPh>
    <rPh sb="8" eb="10">
      <t>ケイヤク</t>
    </rPh>
    <rPh sb="10" eb="11">
      <t>カ</t>
    </rPh>
    <phoneticPr fontId="4"/>
  </si>
  <si>
    <t>(那珂)管理部　保安管理課</t>
    <rPh sb="1" eb="3">
      <t>ナカ</t>
    </rPh>
    <rPh sb="4" eb="7">
      <t>カンリブ</t>
    </rPh>
    <rPh sb="8" eb="10">
      <t>ホアン</t>
    </rPh>
    <rPh sb="10" eb="13">
      <t>カンリカ</t>
    </rPh>
    <phoneticPr fontId="4"/>
  </si>
  <si>
    <t>(那珂)管理部　工務課</t>
    <rPh sb="1" eb="3">
      <t>ナカ</t>
    </rPh>
    <rPh sb="4" eb="7">
      <t>カンリブ</t>
    </rPh>
    <rPh sb="8" eb="11">
      <t>コウムカ</t>
    </rPh>
    <phoneticPr fontId="4"/>
  </si>
  <si>
    <t>ITERプロジェクト部</t>
    <rPh sb="10" eb="11">
      <t>ブ</t>
    </rPh>
    <phoneticPr fontId="4"/>
  </si>
  <si>
    <t>ITERプロジェクト部　ITER計画管理Gr</t>
    <rPh sb="10" eb="11">
      <t>ブ</t>
    </rPh>
    <rPh sb="16" eb="18">
      <t>ケイカク</t>
    </rPh>
    <rPh sb="18" eb="20">
      <t>カンリ</t>
    </rPh>
    <phoneticPr fontId="4"/>
  </si>
  <si>
    <t>ITERプロジェクト部　ITER人材・広報戦略Gr</t>
    <rPh sb="10" eb="11">
      <t>ブ</t>
    </rPh>
    <rPh sb="16" eb="18">
      <t>ジンザイ</t>
    </rPh>
    <rPh sb="19" eb="21">
      <t>コウホウ</t>
    </rPh>
    <rPh sb="21" eb="23">
      <t>センリャク</t>
    </rPh>
    <phoneticPr fontId="4"/>
  </si>
  <si>
    <t>ITERプロジェクト部　連携戦略Gr</t>
    <rPh sb="10" eb="11">
      <t>ブ</t>
    </rPh>
    <rPh sb="12" eb="14">
      <t>レンケイ</t>
    </rPh>
    <rPh sb="14" eb="16">
      <t>センリャク</t>
    </rPh>
    <phoneticPr fontId="4"/>
  </si>
  <si>
    <t>ITERプロジェクト部　遠隔保守機器開発Gr</t>
    <rPh sb="10" eb="11">
      <t>ブ</t>
    </rPh>
    <rPh sb="12" eb="14">
      <t>エンカク</t>
    </rPh>
    <rPh sb="14" eb="16">
      <t>ホシュ</t>
    </rPh>
    <rPh sb="16" eb="18">
      <t>キキ</t>
    </rPh>
    <rPh sb="18" eb="20">
      <t>カイハツ</t>
    </rPh>
    <phoneticPr fontId="4"/>
  </si>
  <si>
    <t>ITERプロジェクト部　プラズマ対向機器開発Gr</t>
    <rPh sb="10" eb="11">
      <t>ブ</t>
    </rPh>
    <rPh sb="16" eb="18">
      <t>タイコウ</t>
    </rPh>
    <rPh sb="18" eb="20">
      <t>キキ</t>
    </rPh>
    <rPh sb="20" eb="22">
      <t>カイハツ</t>
    </rPh>
    <phoneticPr fontId="4"/>
  </si>
  <si>
    <t>ITERプロジェクト部　超電導磁石開発Gr</t>
    <rPh sb="10" eb="11">
      <t>ブ</t>
    </rPh>
    <rPh sb="12" eb="15">
      <t>チョウデンドウ</t>
    </rPh>
    <rPh sb="15" eb="17">
      <t>ジシャク</t>
    </rPh>
    <rPh sb="17" eb="19">
      <t>カイハツ</t>
    </rPh>
    <phoneticPr fontId="4"/>
  </si>
  <si>
    <t>ITERプロジェクト部　計測開発Gr</t>
    <rPh sb="10" eb="11">
      <t>ブ</t>
    </rPh>
    <rPh sb="12" eb="14">
      <t>ケイソク</t>
    </rPh>
    <rPh sb="14" eb="16">
      <t>カイハツ</t>
    </rPh>
    <phoneticPr fontId="4"/>
  </si>
  <si>
    <t>ITERプロジェクト部　RF加熱開発Gr</t>
    <rPh sb="10" eb="11">
      <t>ブ</t>
    </rPh>
    <rPh sb="14" eb="16">
      <t>カネツ</t>
    </rPh>
    <rPh sb="16" eb="18">
      <t>カイハツ</t>
    </rPh>
    <phoneticPr fontId="4"/>
  </si>
  <si>
    <t>ITERプロジェクト部　NB加熱開発Gr</t>
    <rPh sb="10" eb="11">
      <t>ブ</t>
    </rPh>
    <rPh sb="14" eb="16">
      <t>カネツ</t>
    </rPh>
    <rPh sb="16" eb="18">
      <t>カイハツ</t>
    </rPh>
    <phoneticPr fontId="4"/>
  </si>
  <si>
    <t>トカマクシステム技術開発部</t>
    <rPh sb="8" eb="10">
      <t>ギジュツ</t>
    </rPh>
    <rPh sb="10" eb="12">
      <t>カイハツ</t>
    </rPh>
    <rPh sb="12" eb="13">
      <t>ブ</t>
    </rPh>
    <phoneticPr fontId="4"/>
  </si>
  <si>
    <t>トカマクシステム技術開発部　JT-60システム統合Gr</t>
    <rPh sb="8" eb="10">
      <t>ギジュツ</t>
    </rPh>
    <rPh sb="10" eb="12">
      <t>カイハツ</t>
    </rPh>
    <rPh sb="12" eb="13">
      <t>ブ</t>
    </rPh>
    <rPh sb="23" eb="25">
      <t>トウゴウ</t>
    </rPh>
    <phoneticPr fontId="4"/>
  </si>
  <si>
    <t>トカマクシステム技術開発部　JT-60マグネットシステム開発Gr</t>
    <rPh sb="8" eb="10">
      <t>ギジュツ</t>
    </rPh>
    <rPh sb="10" eb="12">
      <t>カイハツ</t>
    </rPh>
    <rPh sb="12" eb="13">
      <t>ブ</t>
    </rPh>
    <rPh sb="28" eb="30">
      <t>カイハツ</t>
    </rPh>
    <phoneticPr fontId="4"/>
  </si>
  <si>
    <t>トカマクシステム技術開発部　JT-60本体開発Gr</t>
    <rPh sb="8" eb="10">
      <t>ギジュツ</t>
    </rPh>
    <rPh sb="10" eb="12">
      <t>カイハツ</t>
    </rPh>
    <rPh sb="12" eb="13">
      <t>ブ</t>
    </rPh>
    <rPh sb="19" eb="21">
      <t>ホンタイ</t>
    </rPh>
    <rPh sb="21" eb="23">
      <t>カイハツ</t>
    </rPh>
    <phoneticPr fontId="4"/>
  </si>
  <si>
    <t>トカマクシステム技術開発部　JT-60電源・制御開発Gr</t>
    <rPh sb="8" eb="10">
      <t>ギジュツ</t>
    </rPh>
    <rPh sb="10" eb="12">
      <t>カイハツ</t>
    </rPh>
    <rPh sb="12" eb="13">
      <t>ブ</t>
    </rPh>
    <rPh sb="19" eb="21">
      <t>デンゲン</t>
    </rPh>
    <rPh sb="22" eb="24">
      <t>セイギョ</t>
    </rPh>
    <rPh sb="24" eb="26">
      <t>カイハツ</t>
    </rPh>
    <phoneticPr fontId="4"/>
  </si>
  <si>
    <t>トカマクシステム技術開発部　JT-60安全評価Gr</t>
    <rPh sb="8" eb="10">
      <t>ギジュツ</t>
    </rPh>
    <rPh sb="10" eb="12">
      <t>カイハツ</t>
    </rPh>
    <rPh sb="12" eb="13">
      <t>ブ</t>
    </rPh>
    <rPh sb="19" eb="21">
      <t>アンゼン</t>
    </rPh>
    <rPh sb="21" eb="23">
      <t>ヒョウカ</t>
    </rPh>
    <phoneticPr fontId="4"/>
  </si>
  <si>
    <t>トカマクシステム技術開発部　超伝導極低温機器開発Gr</t>
    <rPh sb="8" eb="10">
      <t>ギジュツ</t>
    </rPh>
    <rPh sb="10" eb="12">
      <t>カイハツ</t>
    </rPh>
    <rPh sb="12" eb="13">
      <t>ブ</t>
    </rPh>
    <rPh sb="14" eb="17">
      <t>チョウデンドウ</t>
    </rPh>
    <rPh sb="17" eb="20">
      <t>ゴクテイオン</t>
    </rPh>
    <rPh sb="20" eb="22">
      <t>キキ</t>
    </rPh>
    <rPh sb="22" eb="24">
      <t>カイハツ</t>
    </rPh>
    <phoneticPr fontId="4"/>
  </si>
  <si>
    <t>先進プラズマ研究部</t>
    <rPh sb="0" eb="2">
      <t>センシン</t>
    </rPh>
    <rPh sb="6" eb="8">
      <t>ケンキュウ</t>
    </rPh>
    <rPh sb="8" eb="9">
      <t>ブ</t>
    </rPh>
    <phoneticPr fontId="4"/>
  </si>
  <si>
    <t>先進プラズマ研究部　先進プラズマ計画調整Gr</t>
    <rPh sb="0" eb="1">
      <t>セン</t>
    </rPh>
    <rPh sb="1" eb="2">
      <t>シン</t>
    </rPh>
    <rPh sb="6" eb="9">
      <t>ケンキュウブ</t>
    </rPh>
    <rPh sb="10" eb="12">
      <t>センシン</t>
    </rPh>
    <rPh sb="16" eb="18">
      <t>ケイカク</t>
    </rPh>
    <rPh sb="18" eb="20">
      <t>チョウセイ</t>
    </rPh>
    <phoneticPr fontId="5"/>
  </si>
  <si>
    <t>先進プラズマ研究部　先進プラズマ実験Gr</t>
    <rPh sb="0" eb="2">
      <t>センシン</t>
    </rPh>
    <rPh sb="6" eb="8">
      <t>ケンキュウ</t>
    </rPh>
    <rPh sb="8" eb="9">
      <t>ブ</t>
    </rPh>
    <rPh sb="10" eb="12">
      <t>センシン</t>
    </rPh>
    <rPh sb="16" eb="18">
      <t>ジッケン</t>
    </rPh>
    <phoneticPr fontId="4"/>
  </si>
  <si>
    <t>先進プラズマ研究部　先進プラズマモデリングGr</t>
    <rPh sb="0" eb="2">
      <t>センシン</t>
    </rPh>
    <rPh sb="6" eb="8">
      <t>ケンキュウ</t>
    </rPh>
    <rPh sb="8" eb="9">
      <t>ブ</t>
    </rPh>
    <rPh sb="10" eb="12">
      <t>センシン</t>
    </rPh>
    <phoneticPr fontId="4"/>
  </si>
  <si>
    <t>先進プラズマ研究部　先進プラズマ統合解析Gr</t>
    <rPh sb="0" eb="1">
      <t>セン</t>
    </rPh>
    <rPh sb="1" eb="2">
      <t>シン</t>
    </rPh>
    <rPh sb="6" eb="9">
      <t>ケンキュウブ</t>
    </rPh>
    <rPh sb="10" eb="12">
      <t>センシン</t>
    </rPh>
    <rPh sb="16" eb="18">
      <t>トウゴウ</t>
    </rPh>
    <rPh sb="18" eb="20">
      <t>カイセキ</t>
    </rPh>
    <phoneticPr fontId="5"/>
  </si>
  <si>
    <t>(那珂)研究推進室</t>
    <rPh sb="1" eb="3">
      <t>ナカ</t>
    </rPh>
    <rPh sb="4" eb="6">
      <t>ケンキュウ</t>
    </rPh>
    <rPh sb="6" eb="8">
      <t>スイシン</t>
    </rPh>
    <rPh sb="8" eb="9">
      <t>シツ</t>
    </rPh>
    <phoneticPr fontId="3"/>
  </si>
  <si>
    <t>第3研究企画室</t>
    <rPh sb="0" eb="1">
      <t>ダイ</t>
    </rPh>
    <rPh sb="2" eb="4">
      <t>ケンキュウ</t>
    </rPh>
    <rPh sb="4" eb="7">
      <t>キカクシツ</t>
    </rPh>
    <phoneticPr fontId="3"/>
  </si>
  <si>
    <t>六ヶ所フュージョンエネルギー研究所</t>
    <rPh sb="0" eb="3">
      <t>ロッカショ</t>
    </rPh>
    <rPh sb="14" eb="16">
      <t>ケンキュウ</t>
    </rPh>
    <rPh sb="16" eb="17">
      <t>ショ</t>
    </rPh>
    <phoneticPr fontId="4"/>
  </si>
  <si>
    <t>(六ヶ所)管理部</t>
    <rPh sb="1" eb="4">
      <t>ロッカショ</t>
    </rPh>
    <rPh sb="5" eb="8">
      <t>カンリブ</t>
    </rPh>
    <phoneticPr fontId="4"/>
  </si>
  <si>
    <t>(六ヶ所)管理部　庶務課</t>
    <rPh sb="1" eb="4">
      <t>ロッカショ</t>
    </rPh>
    <rPh sb="5" eb="8">
      <t>カンリブ</t>
    </rPh>
    <rPh sb="9" eb="12">
      <t>ショムカ</t>
    </rPh>
    <phoneticPr fontId="4"/>
  </si>
  <si>
    <t>(六ヶ所)管理部　経理・契約課</t>
    <rPh sb="1" eb="4">
      <t>ロッカショ</t>
    </rPh>
    <rPh sb="5" eb="8">
      <t>カンリブ</t>
    </rPh>
    <rPh sb="9" eb="11">
      <t>ケイリ</t>
    </rPh>
    <rPh sb="12" eb="14">
      <t>ケイヤク</t>
    </rPh>
    <rPh sb="14" eb="15">
      <t>カ</t>
    </rPh>
    <phoneticPr fontId="4"/>
  </si>
  <si>
    <t>(六ヶ所)管理部　保安管理課</t>
    <rPh sb="1" eb="4">
      <t>ロッカショ</t>
    </rPh>
    <rPh sb="5" eb="8">
      <t>カンリブ</t>
    </rPh>
    <rPh sb="9" eb="11">
      <t>ホアン</t>
    </rPh>
    <rPh sb="11" eb="14">
      <t>カンリカ</t>
    </rPh>
    <phoneticPr fontId="4"/>
  </si>
  <si>
    <t>(六ヶ所)管理部　工務課</t>
    <rPh sb="1" eb="4">
      <t>ロッカショ</t>
    </rPh>
    <rPh sb="5" eb="8">
      <t>カンリブ</t>
    </rPh>
    <rPh sb="9" eb="12">
      <t>コウムカ</t>
    </rPh>
    <phoneticPr fontId="4"/>
  </si>
  <si>
    <t>核融合炉システム研究開発部</t>
    <rPh sb="0" eb="3">
      <t>カクユウゴウ</t>
    </rPh>
    <rPh sb="3" eb="4">
      <t>ロ</t>
    </rPh>
    <rPh sb="8" eb="10">
      <t>ケンキュウ</t>
    </rPh>
    <rPh sb="10" eb="12">
      <t>カイハツ</t>
    </rPh>
    <rPh sb="12" eb="13">
      <t>ブ</t>
    </rPh>
    <phoneticPr fontId="4"/>
  </si>
  <si>
    <t>核融合炉システム研究開発部　BA計画調整Gr</t>
    <rPh sb="0" eb="3">
      <t>カクユウゴウ</t>
    </rPh>
    <rPh sb="3" eb="4">
      <t>ロ</t>
    </rPh>
    <rPh sb="8" eb="10">
      <t>ケンキュウ</t>
    </rPh>
    <rPh sb="10" eb="12">
      <t>カイハツ</t>
    </rPh>
    <rPh sb="12" eb="13">
      <t>ブ</t>
    </rPh>
    <rPh sb="16" eb="18">
      <t>ケイカク</t>
    </rPh>
    <rPh sb="18" eb="20">
      <t>チョウセイ</t>
    </rPh>
    <phoneticPr fontId="4"/>
  </si>
  <si>
    <t>核融合炉システム研究開発部　核融合炉システム研究Gr</t>
    <rPh sb="0" eb="3">
      <t>カクユウゴウ</t>
    </rPh>
    <rPh sb="3" eb="4">
      <t>ロ</t>
    </rPh>
    <rPh sb="8" eb="10">
      <t>ケンキュウ</t>
    </rPh>
    <rPh sb="10" eb="12">
      <t>カイハツ</t>
    </rPh>
    <rPh sb="12" eb="13">
      <t>ブ</t>
    </rPh>
    <rPh sb="14" eb="17">
      <t>カクユウゴウ</t>
    </rPh>
    <rPh sb="17" eb="18">
      <t>ロ</t>
    </rPh>
    <rPh sb="22" eb="24">
      <t>ケンキュウ</t>
    </rPh>
    <phoneticPr fontId="4"/>
  </si>
  <si>
    <t>核融合炉システム研究開発部　プラズマ理論シミュレーションGr</t>
    <rPh sb="0" eb="3">
      <t>カクユウゴウ</t>
    </rPh>
    <rPh sb="3" eb="4">
      <t>ロ</t>
    </rPh>
    <rPh sb="8" eb="10">
      <t>ケンキュウ</t>
    </rPh>
    <rPh sb="10" eb="12">
      <t>カイハツ</t>
    </rPh>
    <rPh sb="12" eb="13">
      <t>ブ</t>
    </rPh>
    <rPh sb="18" eb="20">
      <t>リロン</t>
    </rPh>
    <phoneticPr fontId="4"/>
  </si>
  <si>
    <t>核融合炉材料研究開発部</t>
    <rPh sb="0" eb="3">
      <t>カクユウゴウ</t>
    </rPh>
    <rPh sb="3" eb="4">
      <t>ロ</t>
    </rPh>
    <rPh sb="4" eb="6">
      <t>ザイリョウ</t>
    </rPh>
    <rPh sb="6" eb="8">
      <t>ケンキュウ</t>
    </rPh>
    <rPh sb="8" eb="10">
      <t>カイハツ</t>
    </rPh>
    <rPh sb="10" eb="11">
      <t>ブ</t>
    </rPh>
    <phoneticPr fontId="4"/>
  </si>
  <si>
    <t>核融合炉材料研究開発部　IFMIF加速器施設開発Gr</t>
    <rPh sb="0" eb="3">
      <t>カクユウゴウ</t>
    </rPh>
    <rPh sb="3" eb="4">
      <t>ロ</t>
    </rPh>
    <rPh sb="4" eb="6">
      <t>ザイリョウ</t>
    </rPh>
    <rPh sb="6" eb="8">
      <t>ケンキュウ</t>
    </rPh>
    <rPh sb="8" eb="10">
      <t>カイハツ</t>
    </rPh>
    <rPh sb="10" eb="11">
      <t>ブ</t>
    </rPh>
    <rPh sb="17" eb="20">
      <t>カソクキ</t>
    </rPh>
    <rPh sb="20" eb="22">
      <t>シセツ</t>
    </rPh>
    <rPh sb="22" eb="24">
      <t>カイハツ</t>
    </rPh>
    <phoneticPr fontId="4"/>
  </si>
  <si>
    <t>核融合炉材料研究開発部　核融合中性子源設計Gr</t>
    <rPh sb="0" eb="3">
      <t>カクユウゴウ</t>
    </rPh>
    <rPh sb="3" eb="4">
      <t>ロ</t>
    </rPh>
    <rPh sb="4" eb="6">
      <t>ザイリョウ</t>
    </rPh>
    <rPh sb="6" eb="8">
      <t>ケンキュウ</t>
    </rPh>
    <rPh sb="8" eb="10">
      <t>カイハツ</t>
    </rPh>
    <rPh sb="10" eb="11">
      <t>ブ</t>
    </rPh>
    <rPh sb="12" eb="15">
      <t>カクユウゴウ</t>
    </rPh>
    <rPh sb="15" eb="18">
      <t>チュウセイシ</t>
    </rPh>
    <rPh sb="18" eb="19">
      <t>ゲン</t>
    </rPh>
    <rPh sb="19" eb="21">
      <t>セッケイ</t>
    </rPh>
    <phoneticPr fontId="4"/>
  </si>
  <si>
    <t>核融合炉材料研究開発部　核融合炉構造材料開発Gr</t>
    <rPh sb="0" eb="3">
      <t>カクユウゴウ</t>
    </rPh>
    <rPh sb="3" eb="4">
      <t>ロ</t>
    </rPh>
    <rPh sb="4" eb="6">
      <t>ザイリョウ</t>
    </rPh>
    <rPh sb="6" eb="8">
      <t>ケンキュウ</t>
    </rPh>
    <rPh sb="8" eb="10">
      <t>カイハツ</t>
    </rPh>
    <rPh sb="10" eb="11">
      <t>ブ</t>
    </rPh>
    <rPh sb="12" eb="15">
      <t>カクユウゴウ</t>
    </rPh>
    <rPh sb="15" eb="16">
      <t>ロ</t>
    </rPh>
    <rPh sb="16" eb="18">
      <t>コウゾウ</t>
    </rPh>
    <rPh sb="18" eb="20">
      <t>ザイリョウ</t>
    </rPh>
    <rPh sb="20" eb="22">
      <t>カイハツ</t>
    </rPh>
    <phoneticPr fontId="4"/>
  </si>
  <si>
    <t>プランケット研究開発部</t>
    <rPh sb="6" eb="8">
      <t>ケンキュウ</t>
    </rPh>
    <rPh sb="8" eb="10">
      <t>カイハツ</t>
    </rPh>
    <rPh sb="10" eb="11">
      <t>ブ</t>
    </rPh>
    <phoneticPr fontId="4"/>
  </si>
  <si>
    <t>プランケット研究開発部　プランケット工学研究Gr</t>
    <rPh sb="6" eb="8">
      <t>ケンキュウ</t>
    </rPh>
    <rPh sb="8" eb="10">
      <t>カイハツ</t>
    </rPh>
    <rPh sb="10" eb="11">
      <t>ブ</t>
    </rPh>
    <rPh sb="18" eb="20">
      <t>コウガク</t>
    </rPh>
    <rPh sb="20" eb="22">
      <t>ケンキュウ</t>
    </rPh>
    <phoneticPr fontId="4"/>
  </si>
  <si>
    <t>プランケット研究開発部　トリチウム工学研究Gr</t>
    <rPh sb="6" eb="8">
      <t>ケンキュウ</t>
    </rPh>
    <rPh sb="8" eb="10">
      <t>カイハツ</t>
    </rPh>
    <rPh sb="10" eb="11">
      <t>ブ</t>
    </rPh>
    <rPh sb="17" eb="19">
      <t>コウガク</t>
    </rPh>
    <rPh sb="19" eb="21">
      <t>ケンキュウ</t>
    </rPh>
    <phoneticPr fontId="4"/>
  </si>
  <si>
    <t>プランケット研究開発部　増殖機能材料開発Gr</t>
    <rPh sb="6" eb="8">
      <t>ケンキュウ</t>
    </rPh>
    <rPh sb="8" eb="10">
      <t>カイハツ</t>
    </rPh>
    <rPh sb="10" eb="11">
      <t>ブ</t>
    </rPh>
    <rPh sb="12" eb="14">
      <t>ゾウショク</t>
    </rPh>
    <rPh sb="14" eb="16">
      <t>キノウ</t>
    </rPh>
    <rPh sb="16" eb="18">
      <t>ザイリョウ</t>
    </rPh>
    <rPh sb="18" eb="20">
      <t>カイハツ</t>
    </rPh>
    <phoneticPr fontId="4"/>
  </si>
  <si>
    <t>(六ヶ所)研究推進室</t>
    <rPh sb="1" eb="4">
      <t>ロッカショ</t>
    </rPh>
    <rPh sb="5" eb="7">
      <t>ケンキュウ</t>
    </rPh>
    <rPh sb="7" eb="9">
      <t>スイシン</t>
    </rPh>
    <rPh sb="9" eb="10">
      <t>シツ</t>
    </rPh>
    <phoneticPr fontId="3"/>
  </si>
  <si>
    <t>第3研究企画室(六ヶ所研駐在)</t>
    <rPh sb="0" eb="1">
      <t>ダイ</t>
    </rPh>
    <rPh sb="2" eb="4">
      <t>ケンキュウ</t>
    </rPh>
    <rPh sb="4" eb="7">
      <t>キカクシツ</t>
    </rPh>
    <rPh sb="8" eb="12">
      <t>ロッカショケン</t>
    </rPh>
    <rPh sb="12" eb="14">
      <t>チュウザイ</t>
    </rPh>
    <phoneticPr fontId="3"/>
  </si>
  <si>
    <t>U</t>
  </si>
  <si>
    <t>量子医科学研究所</t>
    <rPh sb="0" eb="2">
      <t>リョウシ</t>
    </rPh>
    <rPh sb="2" eb="5">
      <t>イカガク</t>
    </rPh>
    <rPh sb="5" eb="8">
      <t>ケンキュウショ</t>
    </rPh>
    <phoneticPr fontId="3"/>
  </si>
  <si>
    <t>　（量医科研）研究推進室</t>
    <rPh sb="2" eb="3">
      <t>リョウ</t>
    </rPh>
    <rPh sb="3" eb="4">
      <t>イ</t>
    </rPh>
    <rPh sb="4" eb="5">
      <t>カ</t>
    </rPh>
    <rPh sb="5" eb="6">
      <t>ケン</t>
    </rPh>
    <rPh sb="7" eb="9">
      <t>ケンキュウ</t>
    </rPh>
    <rPh sb="9" eb="11">
      <t>スイシン</t>
    </rPh>
    <rPh sb="11" eb="12">
      <t>シツ</t>
    </rPh>
    <phoneticPr fontId="3"/>
  </si>
  <si>
    <t>　　未来PET創造研究ユニット</t>
    <rPh sb="2" eb="4">
      <t>ミライ</t>
    </rPh>
    <rPh sb="7" eb="9">
      <t>ソウゾウ</t>
    </rPh>
    <rPh sb="9" eb="11">
      <t>ケンキュウ</t>
    </rPh>
    <phoneticPr fontId="3"/>
  </si>
  <si>
    <t>　分子イメージング診断治療研究部</t>
    <rPh sb="1" eb="3">
      <t>ブンシ</t>
    </rPh>
    <rPh sb="9" eb="11">
      <t>シンダン</t>
    </rPh>
    <rPh sb="11" eb="13">
      <t>チリョウ</t>
    </rPh>
    <rPh sb="13" eb="15">
      <t>ケンキュウ</t>
    </rPh>
    <rPh sb="15" eb="16">
      <t>ブ</t>
    </rPh>
    <phoneticPr fontId="4"/>
  </si>
  <si>
    <t>　脳機能イメージング研究センター</t>
    <rPh sb="1" eb="4">
      <t>ノウキノウ</t>
    </rPh>
    <rPh sb="10" eb="12">
      <t>ケンキュウ</t>
    </rPh>
    <phoneticPr fontId="4"/>
  </si>
  <si>
    <t>　物理工学部</t>
    <rPh sb="1" eb="3">
      <t>ブツリ</t>
    </rPh>
    <rPh sb="3" eb="6">
      <t>コウガクブ</t>
    </rPh>
    <phoneticPr fontId="4"/>
  </si>
  <si>
    <t>　先進核医学基盤研究部</t>
    <rPh sb="1" eb="3">
      <t>センシン</t>
    </rPh>
    <rPh sb="3" eb="4">
      <t>カク</t>
    </rPh>
    <rPh sb="4" eb="6">
      <t>イガク</t>
    </rPh>
    <rPh sb="6" eb="8">
      <t>キバン</t>
    </rPh>
    <rPh sb="8" eb="11">
      <t>ケンキュウブ</t>
    </rPh>
    <phoneticPr fontId="4"/>
  </si>
  <si>
    <t>　（放医研）研究推進室</t>
    <rPh sb="2" eb="5">
      <t>ホウイケン</t>
    </rPh>
    <rPh sb="6" eb="8">
      <t>ケンキュウ</t>
    </rPh>
    <rPh sb="8" eb="10">
      <t>スイシン</t>
    </rPh>
    <rPh sb="10" eb="11">
      <t>シツ</t>
    </rPh>
    <phoneticPr fontId="3"/>
  </si>
  <si>
    <r>
      <rPr>
        <sz val="11"/>
        <rFont val="ＭＳ Ｐゴシック"/>
        <family val="3"/>
        <charset val="128"/>
        <scheme val="minor"/>
      </rPr>
      <t>　緊急被ばく医療センター・原子力防災推進部</t>
    </r>
    <rPh sb="1" eb="3">
      <t>キンキュウ</t>
    </rPh>
    <rPh sb="3" eb="4">
      <t>ヒ</t>
    </rPh>
    <rPh sb="6" eb="8">
      <t>イリョウ</t>
    </rPh>
    <rPh sb="13" eb="16">
      <t>ゲンシリョク</t>
    </rPh>
    <rPh sb="16" eb="18">
      <t>ボウサイ</t>
    </rPh>
    <rPh sb="18" eb="21">
      <t>スイシンブ</t>
    </rPh>
    <phoneticPr fontId="3"/>
  </si>
  <si>
    <r>
      <rPr>
        <sz val="11"/>
        <rFont val="ＭＳ Ｐゴシック"/>
        <family val="3"/>
        <charset val="128"/>
        <scheme val="minor"/>
      </rPr>
      <t>　緊急被ばく医療センター・被ばく医療部</t>
    </r>
    <rPh sb="1" eb="3">
      <t>キンキュウ</t>
    </rPh>
    <rPh sb="3" eb="4">
      <t>ヒ</t>
    </rPh>
    <rPh sb="6" eb="8">
      <t>イリョウ</t>
    </rPh>
    <rPh sb="13" eb="14">
      <t>ヒ</t>
    </rPh>
    <rPh sb="16" eb="19">
      <t>イリョウブ</t>
    </rPh>
    <phoneticPr fontId="4"/>
  </si>
  <si>
    <r>
      <rPr>
        <sz val="11"/>
        <rFont val="ＭＳ Ｐゴシック"/>
        <family val="3"/>
        <charset val="128"/>
        <scheme val="minor"/>
      </rPr>
      <t>　緊急被ばく医療センター・計測･線量評価部</t>
    </r>
    <rPh sb="1" eb="3">
      <t>キンキュウ</t>
    </rPh>
    <rPh sb="3" eb="4">
      <t>ヒ</t>
    </rPh>
    <rPh sb="6" eb="8">
      <t>イリョウ</t>
    </rPh>
    <rPh sb="13" eb="15">
      <t>ケイソク</t>
    </rPh>
    <rPh sb="16" eb="18">
      <t>センリョウ</t>
    </rPh>
    <rPh sb="18" eb="21">
      <t>ヒョウカブ</t>
    </rPh>
    <phoneticPr fontId="4"/>
  </si>
  <si>
    <t>　放射線規制科学研究部</t>
    <rPh sb="1" eb="4">
      <t>ホウシャセン</t>
    </rPh>
    <rPh sb="4" eb="6">
      <t>キセイ</t>
    </rPh>
    <rPh sb="6" eb="8">
      <t>カガク</t>
    </rPh>
    <rPh sb="8" eb="11">
      <t>ケンキュウブ</t>
    </rPh>
    <phoneticPr fontId="3"/>
  </si>
  <si>
    <t>　放射線影響予防研究部</t>
    <rPh sb="1" eb="4">
      <t>ホウシャセン</t>
    </rPh>
    <rPh sb="4" eb="6">
      <t>エイキョウ</t>
    </rPh>
    <rPh sb="6" eb="8">
      <t>ヨボウ</t>
    </rPh>
    <rPh sb="8" eb="11">
      <t>ケンキュウブ</t>
    </rPh>
    <phoneticPr fontId="4"/>
  </si>
  <si>
    <t>　共創推進部</t>
    <rPh sb="1" eb="2">
      <t>トモ</t>
    </rPh>
    <rPh sb="2" eb="3">
      <t>ソウ</t>
    </rPh>
    <rPh sb="3" eb="6">
      <t>スイシンブ</t>
    </rPh>
    <phoneticPr fontId="3"/>
  </si>
  <si>
    <t>QST病院</t>
    <rPh sb="3" eb="5">
      <t>ビョウイン</t>
    </rPh>
    <phoneticPr fontId="3"/>
  </si>
  <si>
    <t>　（QST病院）経営戦略室</t>
    <rPh sb="5" eb="7">
      <t>ビョウイン</t>
    </rPh>
    <rPh sb="8" eb="10">
      <t>ケイエイ</t>
    </rPh>
    <rPh sb="10" eb="13">
      <t>センリャクシツ</t>
    </rPh>
    <phoneticPr fontId="3"/>
  </si>
  <si>
    <t>　（QST病院）信頼性保証・監査室</t>
    <rPh sb="5" eb="7">
      <t>ビョウイン</t>
    </rPh>
    <rPh sb="8" eb="10">
      <t>シンライ</t>
    </rPh>
    <rPh sb="10" eb="11">
      <t>セイ</t>
    </rPh>
    <rPh sb="11" eb="13">
      <t>ホショウ</t>
    </rPh>
    <rPh sb="14" eb="17">
      <t>カンサシツ</t>
    </rPh>
    <phoneticPr fontId="3"/>
  </si>
  <si>
    <t>　（QST病院）医療安全管理室</t>
    <rPh sb="5" eb="7">
      <t>ビョウイン</t>
    </rPh>
    <rPh sb="8" eb="10">
      <t>イリョウ</t>
    </rPh>
    <rPh sb="10" eb="12">
      <t>アンゼン</t>
    </rPh>
    <rPh sb="12" eb="15">
      <t>カンリシツ</t>
    </rPh>
    <phoneticPr fontId="3"/>
  </si>
  <si>
    <t>　運営管理部</t>
    <rPh sb="1" eb="3">
      <t>ウンエイ</t>
    </rPh>
    <rPh sb="3" eb="5">
      <t>カンリ</t>
    </rPh>
    <rPh sb="5" eb="6">
      <t>ブ</t>
    </rPh>
    <phoneticPr fontId="3"/>
  </si>
  <si>
    <t>　治療診断部</t>
    <rPh sb="1" eb="3">
      <t>チリョウ</t>
    </rPh>
    <rPh sb="3" eb="5">
      <t>シンダン</t>
    </rPh>
    <rPh sb="5" eb="6">
      <t>ブ</t>
    </rPh>
    <phoneticPr fontId="3"/>
  </si>
  <si>
    <t>　医療技術部</t>
    <rPh sb="1" eb="3">
      <t>イリョウ</t>
    </rPh>
    <rPh sb="3" eb="6">
      <t>ギジュツブ</t>
    </rPh>
    <phoneticPr fontId="3"/>
  </si>
  <si>
    <t>　看護部</t>
    <rPh sb="1" eb="3">
      <t>カンゴ</t>
    </rPh>
    <rPh sb="3" eb="4">
      <t>ブ</t>
    </rPh>
    <phoneticPr fontId="3"/>
  </si>
  <si>
    <t>　重粒子線治療研究部</t>
    <rPh sb="1" eb="5">
      <t>ジュウリュウシセン</t>
    </rPh>
    <rPh sb="5" eb="7">
      <t>チリョウ</t>
    </rPh>
    <rPh sb="7" eb="10">
      <t>ケンキュウブ</t>
    </rPh>
    <phoneticPr fontId="3"/>
  </si>
  <si>
    <t>量子生命科学研究所(千葉地区駐在)</t>
    <rPh sb="0" eb="2">
      <t>リョウシ</t>
    </rPh>
    <rPh sb="2" eb="4">
      <t>セイメイ</t>
    </rPh>
    <rPh sb="4" eb="6">
      <t>カガク</t>
    </rPh>
    <rPh sb="6" eb="8">
      <t>ケンキュウ</t>
    </rPh>
    <rPh sb="8" eb="9">
      <t>ショ</t>
    </rPh>
    <rPh sb="10" eb="12">
      <t>チバ</t>
    </rPh>
    <rPh sb="14" eb="16">
      <t>チュウザイ</t>
    </rPh>
    <phoneticPr fontId="3"/>
  </si>
  <si>
    <t>量子生命科学研究所(関西研駐在)</t>
    <rPh sb="0" eb="2">
      <t>リョウシ</t>
    </rPh>
    <rPh sb="2" eb="4">
      <t>セイメイ</t>
    </rPh>
    <rPh sb="4" eb="6">
      <t>カガク</t>
    </rPh>
    <rPh sb="6" eb="8">
      <t>ケンキュウ</t>
    </rPh>
    <rPh sb="8" eb="9">
      <t>ショ</t>
    </rPh>
    <rPh sb="10" eb="12">
      <t>カンサイ</t>
    </rPh>
    <rPh sb="12" eb="13">
      <t>ケン</t>
    </rPh>
    <rPh sb="13" eb="15">
      <t>チュウザイ</t>
    </rPh>
    <phoneticPr fontId="3"/>
  </si>
  <si>
    <t>（量生科研）研究推進室</t>
    <rPh sb="1" eb="2">
      <t>リョウ</t>
    </rPh>
    <rPh sb="2" eb="4">
      <t>セイカ</t>
    </rPh>
    <rPh sb="4" eb="5">
      <t>ケン</t>
    </rPh>
    <rPh sb="6" eb="8">
      <t>ケンキュウ</t>
    </rPh>
    <rPh sb="8" eb="10">
      <t>スイシン</t>
    </rPh>
    <rPh sb="10" eb="11">
      <t>シツ</t>
    </rPh>
    <phoneticPr fontId="3"/>
  </si>
  <si>
    <t>量子生命医工Gr</t>
    <rPh sb="0" eb="2">
      <t>リョウシ</t>
    </rPh>
    <rPh sb="2" eb="4">
      <t>セイメイ</t>
    </rPh>
    <rPh sb="4" eb="5">
      <t>イ</t>
    </rPh>
    <rPh sb="5" eb="6">
      <t>コウ</t>
    </rPh>
    <phoneticPr fontId="3"/>
  </si>
  <si>
    <t>量子生命センシングGr</t>
    <rPh sb="0" eb="2">
      <t>リョウシ</t>
    </rPh>
    <rPh sb="2" eb="4">
      <t>セイメイ</t>
    </rPh>
    <phoneticPr fontId="3"/>
  </si>
  <si>
    <t>量子生命スピンGr</t>
    <rPh sb="0" eb="2">
      <t>リョウシ</t>
    </rPh>
    <rPh sb="2" eb="4">
      <t>セイメイ</t>
    </rPh>
    <phoneticPr fontId="3"/>
  </si>
  <si>
    <t>量子生命構造Gr</t>
    <rPh sb="0" eb="2">
      <t>リョウシ</t>
    </rPh>
    <rPh sb="2" eb="4">
      <t>セイメイ</t>
    </rPh>
    <rPh sb="4" eb="6">
      <t>コウゾウ</t>
    </rPh>
    <phoneticPr fontId="3"/>
  </si>
  <si>
    <t>量子生命システムGr</t>
    <rPh sb="0" eb="2">
      <t>リョウシ</t>
    </rPh>
    <rPh sb="2" eb="4">
      <t>セイメイ</t>
    </rPh>
    <phoneticPr fontId="3"/>
  </si>
  <si>
    <t>量子生命情報Gr(千葉地区駐在)</t>
    <rPh sb="0" eb="2">
      <t>リョウシ</t>
    </rPh>
    <rPh sb="2" eb="4">
      <t>セイメイ</t>
    </rPh>
    <rPh sb="4" eb="6">
      <t>ジョウホウ</t>
    </rPh>
    <rPh sb="9" eb="13">
      <t>チバチク</t>
    </rPh>
    <rPh sb="13" eb="15">
      <t>チュウザイ</t>
    </rPh>
    <phoneticPr fontId="3"/>
  </si>
  <si>
    <t>量子生命情報Gr(関西研駐在)</t>
    <rPh sb="0" eb="2">
      <t>リョウシ</t>
    </rPh>
    <rPh sb="2" eb="4">
      <t>セイメイ</t>
    </rPh>
    <rPh sb="4" eb="6">
      <t>ジョウホウ</t>
    </rPh>
    <rPh sb="9" eb="12">
      <t>カンサイケン</t>
    </rPh>
    <rPh sb="12" eb="14">
      <t>チュウザイ</t>
    </rPh>
    <phoneticPr fontId="3"/>
  </si>
  <si>
    <t>本部組織</t>
    <rPh sb="0" eb="2">
      <t>ホンブ</t>
    </rPh>
    <rPh sb="2" eb="4">
      <t>ソシキ</t>
    </rPh>
    <phoneticPr fontId="4"/>
  </si>
  <si>
    <t>(本部)内部監査室</t>
    <rPh sb="1" eb="3">
      <t>ホンブ</t>
    </rPh>
    <rPh sb="4" eb="6">
      <t>ナイブ</t>
    </rPh>
    <rPh sb="6" eb="8">
      <t>カンサ</t>
    </rPh>
    <rPh sb="8" eb="9">
      <t>シツ</t>
    </rPh>
    <phoneticPr fontId="4"/>
  </si>
  <si>
    <t>(本部)経営企画部</t>
    <rPh sb="1" eb="3">
      <t>ホンブ</t>
    </rPh>
    <rPh sb="4" eb="6">
      <t>ケイエイ</t>
    </rPh>
    <rPh sb="6" eb="8">
      <t>キカク</t>
    </rPh>
    <rPh sb="8" eb="9">
      <t>ブ</t>
    </rPh>
    <phoneticPr fontId="4"/>
  </si>
  <si>
    <t>(本部)経営企画部　第１研究企画室</t>
    <rPh sb="1" eb="3">
      <t>ホンブ</t>
    </rPh>
    <rPh sb="4" eb="6">
      <t>ケイエイ</t>
    </rPh>
    <rPh sb="6" eb="9">
      <t>キカクブ</t>
    </rPh>
    <rPh sb="10" eb="11">
      <t>ダイ</t>
    </rPh>
    <rPh sb="12" eb="14">
      <t>ケンキュウ</t>
    </rPh>
    <rPh sb="14" eb="17">
      <t>キカクシツ</t>
    </rPh>
    <phoneticPr fontId="3"/>
  </si>
  <si>
    <t>(本部)経営企画部　第２研究企画室</t>
    <rPh sb="1" eb="3">
      <t>ホンブ</t>
    </rPh>
    <rPh sb="4" eb="6">
      <t>ケイエイ</t>
    </rPh>
    <rPh sb="6" eb="9">
      <t>キカクブ</t>
    </rPh>
    <rPh sb="10" eb="11">
      <t>ダイ</t>
    </rPh>
    <rPh sb="12" eb="14">
      <t>ケンキュウ</t>
    </rPh>
    <rPh sb="14" eb="17">
      <t>キカクシツ</t>
    </rPh>
    <phoneticPr fontId="3"/>
  </si>
  <si>
    <t>(本部)経営企画部　第３研究企画室</t>
    <rPh sb="1" eb="3">
      <t>ホンブ</t>
    </rPh>
    <rPh sb="4" eb="6">
      <t>ケイエイ</t>
    </rPh>
    <rPh sb="6" eb="9">
      <t>キカクブ</t>
    </rPh>
    <rPh sb="10" eb="11">
      <t>ダイ</t>
    </rPh>
    <rPh sb="12" eb="14">
      <t>ケンキュウ</t>
    </rPh>
    <rPh sb="14" eb="17">
      <t>キカクシツ</t>
    </rPh>
    <phoneticPr fontId="3"/>
  </si>
  <si>
    <t>(本部)経営企画部　企画課</t>
    <rPh sb="1" eb="3">
      <t>ホンブ</t>
    </rPh>
    <rPh sb="4" eb="6">
      <t>ケイエイ</t>
    </rPh>
    <rPh sb="6" eb="8">
      <t>キカク</t>
    </rPh>
    <rPh sb="8" eb="9">
      <t>ブ</t>
    </rPh>
    <rPh sb="10" eb="12">
      <t>キカク</t>
    </rPh>
    <rPh sb="12" eb="13">
      <t>カ</t>
    </rPh>
    <phoneticPr fontId="4"/>
  </si>
  <si>
    <t>(本部)国際・広報部</t>
    <rPh sb="1" eb="3">
      <t>ホンブ</t>
    </rPh>
    <rPh sb="4" eb="6">
      <t>コクサイ</t>
    </rPh>
    <rPh sb="7" eb="10">
      <t>コウホウブ</t>
    </rPh>
    <phoneticPr fontId="3"/>
  </si>
  <si>
    <t>(本部)イノベーション戦略部</t>
    <rPh sb="1" eb="3">
      <t>ホンブ</t>
    </rPh>
    <rPh sb="11" eb="14">
      <t>センリャクブ</t>
    </rPh>
    <phoneticPr fontId="3"/>
  </si>
  <si>
    <t>(本部)総務部</t>
    <rPh sb="1" eb="3">
      <t>ホンブ</t>
    </rPh>
    <rPh sb="4" eb="6">
      <t>ソウム</t>
    </rPh>
    <rPh sb="6" eb="7">
      <t>ブ</t>
    </rPh>
    <phoneticPr fontId="4"/>
  </si>
  <si>
    <t>(本部)人事部</t>
    <rPh sb="1" eb="3">
      <t>ホンブ</t>
    </rPh>
    <rPh sb="4" eb="6">
      <t>ジンジ</t>
    </rPh>
    <rPh sb="6" eb="7">
      <t>ブ</t>
    </rPh>
    <phoneticPr fontId="4"/>
  </si>
  <si>
    <t>(本部)財務部</t>
    <rPh sb="1" eb="3">
      <t>ホンブ</t>
    </rPh>
    <rPh sb="4" eb="6">
      <t>ザイム</t>
    </rPh>
    <rPh sb="6" eb="7">
      <t>ブ</t>
    </rPh>
    <phoneticPr fontId="4"/>
  </si>
  <si>
    <t>(本部)安全管理部</t>
    <rPh sb="1" eb="3">
      <t>ホンブ</t>
    </rPh>
    <rPh sb="4" eb="6">
      <t>アンゼン</t>
    </rPh>
    <rPh sb="6" eb="8">
      <t>カンリ</t>
    </rPh>
    <rPh sb="8" eb="9">
      <t>ブ</t>
    </rPh>
    <phoneticPr fontId="4"/>
  </si>
  <si>
    <t>(本部)安全管理部　安全・健康管理課</t>
    <rPh sb="1" eb="3">
      <t>ホンブ</t>
    </rPh>
    <rPh sb="4" eb="6">
      <t>アンゼン</t>
    </rPh>
    <rPh sb="6" eb="8">
      <t>カンリ</t>
    </rPh>
    <rPh sb="8" eb="9">
      <t>ブ</t>
    </rPh>
    <rPh sb="10" eb="12">
      <t>アンゼン</t>
    </rPh>
    <rPh sb="13" eb="15">
      <t>ケンコウ</t>
    </rPh>
    <rPh sb="15" eb="17">
      <t>カンリ</t>
    </rPh>
    <rPh sb="17" eb="18">
      <t>カ</t>
    </rPh>
    <phoneticPr fontId="4"/>
  </si>
  <si>
    <t>(本部)安全管理部　保安管理課</t>
    <rPh sb="1" eb="3">
      <t>ホンブ</t>
    </rPh>
    <rPh sb="4" eb="6">
      <t>アンゼン</t>
    </rPh>
    <rPh sb="6" eb="9">
      <t>カンリブ</t>
    </rPh>
    <rPh sb="10" eb="12">
      <t>ホアン</t>
    </rPh>
    <rPh sb="12" eb="15">
      <t>カンリカ</t>
    </rPh>
    <phoneticPr fontId="3"/>
  </si>
  <si>
    <t>(本部)安全管理部　放射線安全課</t>
    <rPh sb="1" eb="3">
      <t>ホンブ</t>
    </rPh>
    <rPh sb="4" eb="6">
      <t>アンゼン</t>
    </rPh>
    <rPh sb="6" eb="9">
      <t>カンリブ</t>
    </rPh>
    <rPh sb="10" eb="13">
      <t>ホウシャセン</t>
    </rPh>
    <rPh sb="13" eb="16">
      <t>アンゼンカ</t>
    </rPh>
    <phoneticPr fontId="3"/>
  </si>
  <si>
    <t>(本部)安全管理部　建設工務課</t>
    <rPh sb="1" eb="3">
      <t>ホンブ</t>
    </rPh>
    <rPh sb="4" eb="6">
      <t>アンゼン</t>
    </rPh>
    <rPh sb="6" eb="8">
      <t>カンリ</t>
    </rPh>
    <rPh sb="8" eb="9">
      <t>ブ</t>
    </rPh>
    <rPh sb="10" eb="12">
      <t>ケンセツ</t>
    </rPh>
    <rPh sb="12" eb="15">
      <t>コウムカ</t>
    </rPh>
    <rPh sb="14" eb="15">
      <t>カ</t>
    </rPh>
    <phoneticPr fontId="4"/>
  </si>
  <si>
    <t>(本部)安全管理部　生物資源管理課</t>
    <rPh sb="1" eb="3">
      <t>ホンブ</t>
    </rPh>
    <rPh sb="4" eb="6">
      <t>アンゼン</t>
    </rPh>
    <rPh sb="6" eb="8">
      <t>カンリ</t>
    </rPh>
    <rPh sb="8" eb="9">
      <t>ブ</t>
    </rPh>
    <rPh sb="10" eb="12">
      <t>セイブツ</t>
    </rPh>
    <rPh sb="12" eb="14">
      <t>シゲン</t>
    </rPh>
    <rPh sb="14" eb="17">
      <t>カンリカ</t>
    </rPh>
    <phoneticPr fontId="4"/>
  </si>
  <si>
    <t>(本部)情報基盤管理部</t>
    <rPh sb="1" eb="3">
      <t>ホンブ</t>
    </rPh>
    <rPh sb="4" eb="6">
      <t>ジョウホウ</t>
    </rPh>
    <rPh sb="6" eb="8">
      <t>キバン</t>
    </rPh>
    <rPh sb="8" eb="10">
      <t>カンリ</t>
    </rPh>
    <rPh sb="10" eb="11">
      <t>ブ</t>
    </rPh>
    <phoneticPr fontId="4"/>
  </si>
  <si>
    <t>(本部)千葉管理部</t>
    <rPh sb="1" eb="3">
      <t>ホンブ</t>
    </rPh>
    <rPh sb="4" eb="6">
      <t>チバ</t>
    </rPh>
    <rPh sb="6" eb="9">
      <t>カンリブ</t>
    </rPh>
    <phoneticPr fontId="3"/>
  </si>
  <si>
    <t>(本部)Nano Terasu 統括事務局</t>
    <rPh sb="1" eb="3">
      <t>ホンブ</t>
    </rPh>
    <rPh sb="16" eb="18">
      <t>トウカツ</t>
    </rPh>
    <rPh sb="18" eb="21">
      <t>ジムキョク</t>
    </rPh>
    <phoneticPr fontId="3"/>
  </si>
  <si>
    <t>(本部)フュージョンエネルギー推進戦略室</t>
    <rPh sb="1" eb="3">
      <t>ホンブ</t>
    </rPh>
    <rPh sb="15" eb="17">
      <t>スイシン</t>
    </rPh>
    <rPh sb="17" eb="19">
      <t>センリャク</t>
    </rPh>
    <rPh sb="19" eb="20">
      <t>シツ</t>
    </rPh>
    <phoneticPr fontId="3"/>
  </si>
  <si>
    <t>(本部)ＳＩＰ推進センター</t>
    <rPh sb="1" eb="3">
      <t>ホンブ</t>
    </rPh>
    <rPh sb="7" eb="9">
      <t>スイシン</t>
    </rPh>
    <phoneticPr fontId="3"/>
  </si>
  <si>
    <t>X</t>
  </si>
  <si>
    <t>NanoTerasuセンター</t>
    <phoneticPr fontId="2"/>
  </si>
  <si>
    <t>　(NanoTerasu)研究推進室</t>
    <rPh sb="13" eb="15">
      <t>ケンキュウ</t>
    </rPh>
    <rPh sb="15" eb="18">
      <t>スイシンシツ</t>
    </rPh>
    <phoneticPr fontId="3"/>
  </si>
  <si>
    <t>　(NanoTerasu)管理部</t>
    <rPh sb="13" eb="16">
      <t>カンリブ</t>
    </rPh>
    <phoneticPr fontId="3"/>
  </si>
  <si>
    <t>　(NanoTerasu)管理部　庶務課</t>
    <rPh sb="13" eb="15">
      <t>カンリ</t>
    </rPh>
    <rPh sb="15" eb="16">
      <t>ブ</t>
    </rPh>
    <rPh sb="17" eb="20">
      <t>ショムカ</t>
    </rPh>
    <phoneticPr fontId="3"/>
  </si>
  <si>
    <t>　(NanoTerasu)管理部　保安管理課</t>
    <rPh sb="13" eb="16">
      <t>カンリブ</t>
    </rPh>
    <rPh sb="17" eb="19">
      <t>ホアン</t>
    </rPh>
    <rPh sb="19" eb="22">
      <t>カンリカ</t>
    </rPh>
    <phoneticPr fontId="3"/>
  </si>
  <si>
    <t>　高輝度放射光研究開発部</t>
    <rPh sb="1" eb="4">
      <t>コウキド</t>
    </rPh>
    <rPh sb="4" eb="7">
      <t>ホウシャコウ</t>
    </rPh>
    <rPh sb="7" eb="9">
      <t>ケンキュウ</t>
    </rPh>
    <rPh sb="9" eb="12">
      <t>カイハツブ</t>
    </rPh>
    <phoneticPr fontId="3"/>
  </si>
  <si>
    <t>　高輝度放射光研究開発部　加速器Gr</t>
    <rPh sb="1" eb="4">
      <t>コウキド</t>
    </rPh>
    <rPh sb="4" eb="7">
      <t>ホウシャコウ</t>
    </rPh>
    <rPh sb="7" eb="9">
      <t>ケンキュウ</t>
    </rPh>
    <rPh sb="9" eb="11">
      <t>カイハツ</t>
    </rPh>
    <rPh sb="11" eb="12">
      <t>ブ</t>
    </rPh>
    <rPh sb="13" eb="16">
      <t>カソクキ</t>
    </rPh>
    <phoneticPr fontId="4"/>
  </si>
  <si>
    <t>　高輝度放射光研究開発部　ビームラインGr</t>
    <rPh sb="1" eb="4">
      <t>コウキド</t>
    </rPh>
    <rPh sb="4" eb="7">
      <t>ホウシャコウ</t>
    </rPh>
    <rPh sb="7" eb="9">
      <t>ケンキュウ</t>
    </rPh>
    <rPh sb="9" eb="12">
      <t>カイハツブ</t>
    </rPh>
    <phoneticPr fontId="4"/>
  </si>
  <si>
    <t>　高輝度放射光研究開発部　基板技術Gr</t>
    <rPh sb="1" eb="4">
      <t>コウキド</t>
    </rPh>
    <rPh sb="4" eb="7">
      <t>ホウシャコウ</t>
    </rPh>
    <rPh sb="7" eb="9">
      <t>ケンキュウ</t>
    </rPh>
    <rPh sb="9" eb="12">
      <t>カイハツブ</t>
    </rPh>
    <rPh sb="13" eb="15">
      <t>キバン</t>
    </rPh>
    <rPh sb="15" eb="17">
      <t>ギジュツ</t>
    </rPh>
    <phoneticPr fontId="3"/>
  </si>
  <si>
    <t>QST革新プロジェクト</t>
    <rPh sb="3" eb="5">
      <t>カクシン</t>
    </rPh>
    <phoneticPr fontId="3"/>
  </si>
  <si>
    <t>　次世代重粒子線治療研究Prj</t>
    <rPh sb="1" eb="4">
      <t>ジセダイ</t>
    </rPh>
    <rPh sb="4" eb="8">
      <t>ジュウリュウシセン</t>
    </rPh>
    <rPh sb="8" eb="10">
      <t>チリョウ</t>
    </rPh>
    <rPh sb="10" eb="12">
      <t>ケンキュウ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</si>
</sst>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Red]\(0\)"/>
    <numFmt numFmtId="177" formatCode="0_ "/>
    <numFmt numFmtId="178" formatCode="0.0_ "/>
    <numFmt numFmtId="179" formatCode="0.0_);[Red]\(0.0\)"/>
    <numFmt numFmtId="180" formatCode="yyyy/m/d;@"/>
    <numFmt numFmtId="181" formatCode="00000000"/>
    <numFmt numFmtId="182" formatCode="0.0#"/>
    <numFmt numFmtId="183" formatCode="0.0#\ "/>
    <numFmt numFmtId="184" formatCode="\(\ yyyy&quot; 年 &quot;m&quot; 月 &quot;d&quot; 日 &quot;\);@"/>
    <numFmt numFmtId="185" formatCode="[$]ggge&quot;年&quot;;@" x16r2:formatCode16="[$-ja-JP-x-gannen]ggge&quot;年&quot;;@"/>
    <numFmt numFmtId="186" formatCode="\(yyyy&quot;年&quot;\);@"/>
    <numFmt numFmtId="187" formatCode="[$]ggg\ e&quot;&quot;;@" x16r2:formatCode16="[$-ja-JP-x-gannen]ggg\ e&quot;&quot;;@"/>
    <numFmt numFmtId="188" formatCode="\(\ yyyy&quot; 年 &quot;\);@"/>
    <numFmt numFmtId="189" formatCode="[$]\(ggg\ e&quot; 年)&quot;;@" x16r2:formatCode16="[$-ja-JP-x-gannen]\(ggg\ e&quot; 年)&quot;;@"/>
    <numFmt numFmtId="190" formatCode="[$]ggg\ e&quot;　&quot;;@" x16r2:formatCode16="[$-ja-JP-x-gannen]ggg\ e&quot;　&quot;;@"/>
    <numFmt numFmtId="191" formatCode="[$]ggge&quot;&quot;;@" x16r2:formatCode16="[$-ja-JP-x-gannen]ggge&quot;&quot;;@"/>
  </numFmts>
  <fonts count="9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0"/>
      <name val="ＭＳ Ｐゴシック"/>
      <family val="3"/>
      <charset val="128"/>
    </font>
    <font>
      <sz val="10"/>
      <name val="ＭＳ Ｐ明朝"/>
      <family val="1"/>
      <charset val="128"/>
    </font>
    <font>
      <sz val="11"/>
      <color indexed="10"/>
      <name val="ＭＳ Ｐゴシック"/>
      <family val="3"/>
      <charset val="128"/>
    </font>
    <font>
      <sz val="10"/>
      <color indexed="8"/>
      <name val="ＭＳ Ｐゴシック"/>
      <family val="3"/>
      <charset val="128"/>
    </font>
    <font>
      <sz val="8"/>
      <color indexed="8"/>
      <name val="ＭＳ ゴシック"/>
      <family val="3"/>
      <charset val="128"/>
    </font>
    <font>
      <sz val="10"/>
      <color indexed="10"/>
      <name val="ＭＳ Ｐゴシック"/>
      <family val="3"/>
      <charset val="128"/>
    </font>
    <font>
      <sz val="20"/>
      <name val="ＭＳ Ｐ明朝"/>
      <family val="1"/>
      <charset val="128"/>
    </font>
    <font>
      <sz val="8"/>
      <name val="ＭＳ 明朝"/>
      <family val="1"/>
      <charset val="128"/>
    </font>
    <font>
      <sz val="11"/>
      <name val="ＭＳ 明朝"/>
      <family val="1"/>
      <charset val="128"/>
    </font>
    <font>
      <sz val="10"/>
      <color indexed="9"/>
      <name val="ＭＳ Ｐゴシック"/>
      <family val="3"/>
      <charset val="128"/>
    </font>
    <font>
      <b/>
      <sz val="10"/>
      <color indexed="12"/>
      <name val="ＭＳ Ｐ明朝"/>
      <family val="1"/>
      <charset val="128"/>
    </font>
    <font>
      <b/>
      <sz val="16"/>
      <color indexed="12"/>
      <name val="ＭＳ Ｐ明朝"/>
      <family val="1"/>
      <charset val="128"/>
    </font>
    <font>
      <sz val="12"/>
      <name val="ＭＳ Ｐゴシック"/>
      <family val="3"/>
      <charset val="128"/>
    </font>
    <font>
      <sz val="11"/>
      <name val="ＭＳ Ｐ明朝"/>
      <family val="1"/>
      <charset val="128"/>
    </font>
    <font>
      <sz val="14"/>
      <name val="ＭＳ Ｐ明朝"/>
      <family val="1"/>
      <charset val="128"/>
    </font>
    <font>
      <sz val="11"/>
      <color indexed="9"/>
      <name val="ＭＳ 明朝"/>
      <family val="1"/>
      <charset val="128"/>
    </font>
    <font>
      <sz val="18"/>
      <name val="ＭＳ Ｐゴシック"/>
      <family val="3"/>
      <charset val="128"/>
    </font>
    <font>
      <sz val="8"/>
      <name val="ＭＳ Ｐ明朝"/>
      <family val="1"/>
      <charset val="128"/>
    </font>
    <font>
      <sz val="9"/>
      <name val="ＭＳ Ｐ明朝"/>
      <family val="1"/>
      <charset val="128"/>
    </font>
    <font>
      <vertAlign val="superscript"/>
      <sz val="10"/>
      <name val="ＭＳ Ｐゴシック"/>
      <family val="3"/>
      <charset val="128"/>
    </font>
    <font>
      <sz val="8"/>
      <name val="ＭＳ Ｐゴシック"/>
      <family val="3"/>
      <charset val="128"/>
    </font>
    <font>
      <vertAlign val="superscript"/>
      <sz val="8"/>
      <name val="ＭＳ Ｐ明朝"/>
      <family val="1"/>
      <charset val="128"/>
    </font>
    <font>
      <sz val="10"/>
      <name val="ＭＳ 明朝"/>
      <family val="1"/>
      <charset val="128"/>
    </font>
    <font>
      <b/>
      <sz val="10"/>
      <color indexed="16"/>
      <name val="ＭＳ Ｐゴシック"/>
      <family val="3"/>
      <charset val="128"/>
    </font>
    <font>
      <sz val="14"/>
      <name val="ＭＳ Ｐゴシック"/>
      <family val="3"/>
      <charset val="128"/>
    </font>
    <font>
      <b/>
      <sz val="14"/>
      <name val="ＭＳ Ｐゴシック"/>
      <family val="3"/>
      <charset val="128"/>
    </font>
    <font>
      <sz val="9"/>
      <name val="ＭＳ Ｐゴシック"/>
      <family val="3"/>
      <charset val="128"/>
    </font>
    <font>
      <sz val="5"/>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
      <name val="ＭＳ 明朝"/>
      <family val="1"/>
      <charset val="128"/>
    </font>
    <font>
      <sz val="9"/>
      <color indexed="10"/>
      <name val="ＭＳ Ｐゴシック"/>
      <family val="3"/>
      <charset val="128"/>
    </font>
    <font>
      <b/>
      <sz val="10"/>
      <color indexed="10"/>
      <name val="ＭＳ Ｐゴシック"/>
      <family val="3"/>
      <charset val="128"/>
    </font>
    <font>
      <b/>
      <sz val="11"/>
      <color indexed="10"/>
      <name val="ＭＳ Ｐゴシック"/>
      <family val="3"/>
      <charset val="128"/>
    </font>
    <font>
      <sz val="10"/>
      <color theme="4" tint="-0.249977111117893"/>
      <name val="ＭＳ Ｐゴシック"/>
      <family val="3"/>
      <charset val="128"/>
    </font>
    <font>
      <sz val="10"/>
      <color rgb="FFFF0000"/>
      <name val="ＭＳ Ｐゴシック"/>
      <family val="3"/>
      <charset val="128"/>
    </font>
    <font>
      <sz val="6"/>
      <name val="ＭＳ Ｐゴシック"/>
      <family val="2"/>
      <charset val="128"/>
      <scheme val="minor"/>
    </font>
    <font>
      <u/>
      <sz val="8"/>
      <color rgb="FFFF0000"/>
      <name val="ＭＳ Ｐ明朝"/>
      <family val="1"/>
      <charset val="128"/>
    </font>
    <font>
      <sz val="11"/>
      <color rgb="FFFF0000"/>
      <name val="ＭＳ Ｐゴシック"/>
      <family val="3"/>
      <charset val="128"/>
    </font>
    <font>
      <b/>
      <u/>
      <sz val="11"/>
      <color rgb="FFFF0000"/>
      <name val="ＭＳ Ｐゴシック"/>
      <family val="3"/>
      <charset val="128"/>
    </font>
    <font>
      <sz val="12"/>
      <color rgb="FFFF0000"/>
      <name val="ＭＳ Ｐゴシック"/>
      <family val="3"/>
      <charset val="128"/>
    </font>
    <font>
      <sz val="7.5"/>
      <name val="ＭＳ Ｐ明朝"/>
      <family val="1"/>
      <charset val="128"/>
    </font>
    <font>
      <sz val="11"/>
      <name val="Century"/>
      <family val="1"/>
    </font>
    <font>
      <sz val="8"/>
      <name val="Century"/>
      <family val="1"/>
    </font>
    <font>
      <sz val="10"/>
      <name val="Century"/>
      <family val="1"/>
    </font>
    <font>
      <sz val="9"/>
      <name val="Century"/>
      <family val="1"/>
    </font>
    <font>
      <vertAlign val="superscript"/>
      <sz val="10"/>
      <name val="Century Gothic"/>
      <family val="2"/>
    </font>
    <font>
      <vertAlign val="superscript"/>
      <sz val="8"/>
      <name val="Century"/>
      <family val="1"/>
    </font>
    <font>
      <sz val="9"/>
      <name val="ＭＳ 明朝"/>
      <family val="1"/>
      <charset val="128"/>
    </font>
    <font>
      <sz val="6.5"/>
      <name val="ＭＳ 明朝"/>
      <family val="1"/>
      <charset val="128"/>
    </font>
    <font>
      <b/>
      <sz val="7"/>
      <name val="ＭＳ 明朝"/>
      <family val="1"/>
      <charset val="128"/>
    </font>
    <font>
      <sz val="6"/>
      <name val="ＭＳ Ｐゴシック"/>
      <family val="3"/>
      <charset val="128"/>
      <scheme val="minor"/>
    </font>
    <font>
      <b/>
      <sz val="10"/>
      <color rgb="FFFF0000"/>
      <name val="ＭＳ Ｐゴシック"/>
      <family val="3"/>
      <charset val="128"/>
    </font>
    <font>
      <sz val="7"/>
      <name val="ＭＳ Ｐ明朝"/>
      <family val="1"/>
      <charset val="128"/>
    </font>
    <font>
      <sz val="10"/>
      <name val="ＭＳ ゴシック"/>
      <family val="3"/>
      <charset val="128"/>
    </font>
    <font>
      <u/>
      <sz val="10"/>
      <name val="ＭＳ Ｐゴシック"/>
      <family val="3"/>
      <charset val="128"/>
    </font>
    <font>
      <sz val="12"/>
      <name val="ＭＳ Ｐゴシック"/>
      <family val="3"/>
      <charset val="128"/>
      <scheme val="minor"/>
    </font>
    <font>
      <b/>
      <sz val="11"/>
      <color rgb="FFFF0000"/>
      <name val="ＭＳ Ｐゴシック"/>
      <family val="3"/>
      <charset val="128"/>
    </font>
    <font>
      <sz val="9"/>
      <color theme="4" tint="-0.249977111117893"/>
      <name val="ＭＳ Ｐゴシック"/>
      <family val="3"/>
      <charset val="128"/>
    </font>
    <font>
      <sz val="10"/>
      <name val="ＭＳ Ｐ明朝"/>
      <family val="3"/>
      <charset val="128"/>
    </font>
    <font>
      <b/>
      <sz val="10"/>
      <name val="ＭＳ Ｐゴシック"/>
      <family val="3"/>
      <charset val="128"/>
    </font>
    <font>
      <sz val="11"/>
      <name val="ＭＳ Ｐゴシック"/>
      <family val="3"/>
      <charset val="128"/>
      <scheme val="minor"/>
    </font>
    <font>
      <vertAlign val="superscript"/>
      <sz val="9"/>
      <name val="ＭＳ Ｐ明朝"/>
      <family val="1"/>
      <charset val="128"/>
    </font>
    <font>
      <vertAlign val="superscript"/>
      <sz val="9"/>
      <name val="Century"/>
      <family val="1"/>
    </font>
    <font>
      <sz val="6"/>
      <name val="ＭＳ Ｐ明朝"/>
      <family val="1"/>
      <charset val="128"/>
    </font>
    <font>
      <sz val="8"/>
      <color rgb="FFFF0000"/>
      <name val="ＭＳ Ｐ明朝"/>
      <family val="1"/>
      <charset val="128"/>
    </font>
    <font>
      <sz val="14"/>
      <color rgb="FFFF0000"/>
      <name val="ＭＳ Ｐ明朝"/>
      <family val="1"/>
      <charset val="128"/>
    </font>
    <font>
      <sz val="10"/>
      <color rgb="FFFF0000"/>
      <name val="ＭＳ Ｐ明朝"/>
      <family val="1"/>
      <charset val="128"/>
    </font>
    <font>
      <sz val="10"/>
      <color theme="0"/>
      <name val="ＭＳ Ｐ明朝"/>
      <family val="1"/>
      <charset val="128"/>
    </font>
    <font>
      <sz val="9"/>
      <color rgb="FFFF0000"/>
      <name val="ＭＳ Ｐ明朝"/>
      <family val="1"/>
      <charset val="128"/>
    </font>
    <font>
      <u/>
      <sz val="10"/>
      <color rgb="FFFF0000"/>
      <name val="ＭＳ Ｐゴシック"/>
      <family val="3"/>
      <charset val="128"/>
    </font>
    <font>
      <sz val="10"/>
      <name val="ＭＳ Ｐゴシック"/>
      <family val="3"/>
      <charset val="128"/>
      <scheme val="minor"/>
    </font>
    <font>
      <sz val="9"/>
      <color rgb="FFFF0000"/>
      <name val="ＭＳ Ｐゴシック"/>
      <family val="3"/>
      <charset val="128"/>
    </font>
    <font>
      <sz val="16"/>
      <name val="ＭＳ Ｐゴシック"/>
      <family val="3"/>
      <charset val="128"/>
    </font>
    <font>
      <sz val="11"/>
      <color theme="0" tint="-0.499984740745262"/>
      <name val="ＭＳ Ｐゴシック"/>
      <family val="3"/>
      <charset val="128"/>
      <scheme val="minor"/>
    </font>
    <font>
      <sz val="9"/>
      <color rgb="FF000000"/>
      <name val="Meiryo UI"/>
      <family val="3"/>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23"/>
        <bgColor indexed="64"/>
      </patternFill>
    </fill>
    <fill>
      <patternFill patternType="solid">
        <fgColor indexed="55"/>
        <bgColor indexed="64"/>
      </patternFill>
    </fill>
    <fill>
      <patternFill patternType="solid">
        <fgColor indexed="43"/>
        <bgColor indexed="64"/>
      </patternFill>
    </fill>
    <fill>
      <patternFill patternType="solid">
        <fgColor indexed="4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CCFF"/>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0" tint="-0.14996795556505021"/>
        <bgColor indexed="64"/>
      </patternFill>
    </fill>
    <fill>
      <patternFill patternType="solid">
        <fgColor rgb="FFFFFF00"/>
        <bgColor indexed="64"/>
      </patternFill>
    </fill>
  </fills>
  <borders count="1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dotted">
        <color indexed="64"/>
      </top>
      <bottom/>
      <diagonal/>
    </border>
    <border>
      <left/>
      <right style="medium">
        <color indexed="64"/>
      </right>
      <top style="medium">
        <color indexed="64"/>
      </top>
      <bottom/>
      <diagonal/>
    </border>
    <border>
      <left/>
      <right style="double">
        <color indexed="64"/>
      </right>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top style="medium">
        <color indexed="64"/>
      </top>
      <bottom/>
      <diagonal/>
    </border>
    <border>
      <left style="hair">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style="double">
        <color indexed="64"/>
      </left>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top style="dotted">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uble">
        <color indexed="64"/>
      </bottom>
      <diagonal/>
    </border>
    <border>
      <left/>
      <right/>
      <top/>
      <bottom style="double">
        <color indexed="64"/>
      </bottom>
      <diagonal/>
    </border>
    <border>
      <left/>
      <right/>
      <top style="double">
        <color indexed="64"/>
      </top>
      <bottom/>
      <diagonal/>
    </border>
    <border>
      <left/>
      <right style="thin">
        <color indexed="64"/>
      </right>
      <top/>
      <bottom style="double">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hair">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diagonal/>
    </border>
    <border>
      <left style="thick">
        <color indexed="64"/>
      </left>
      <right style="hair">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hair">
        <color indexed="64"/>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bottom style="double">
        <color indexed="64"/>
      </bottom>
      <diagonal/>
    </border>
    <border>
      <left style="thick">
        <color indexed="64"/>
      </left>
      <right/>
      <top style="double">
        <color indexed="64"/>
      </top>
      <bottom/>
      <diagonal/>
    </border>
    <border>
      <left style="thick">
        <color indexed="64"/>
      </left>
      <right/>
      <top/>
      <bottom style="medium">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hair">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medium">
        <color indexed="64"/>
      </top>
      <bottom/>
      <diagonal/>
    </border>
    <border>
      <left style="thick">
        <color indexed="64"/>
      </left>
      <right/>
      <top style="medium">
        <color indexed="64"/>
      </top>
      <bottom/>
      <diagonal/>
    </border>
    <border>
      <left/>
      <right style="medium">
        <color indexed="64"/>
      </right>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medium">
        <color indexed="64"/>
      </left>
      <right/>
      <top/>
      <bottom style="thick">
        <color indexed="64"/>
      </bottom>
      <diagonal/>
    </border>
    <border>
      <left style="thin">
        <color rgb="FFFF0000"/>
      </left>
      <right style="thin">
        <color rgb="FFFF0000"/>
      </right>
      <top style="thin">
        <color rgb="FFFF0000"/>
      </top>
      <bottom/>
      <diagonal/>
    </border>
    <border>
      <left/>
      <right/>
      <top/>
      <bottom style="medium">
        <color auto="1"/>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ck">
        <color auto="1"/>
      </left>
      <right style="thick">
        <color auto="1"/>
      </right>
      <top style="thick">
        <color auto="1"/>
      </top>
      <bottom style="thick">
        <color auto="1"/>
      </bottom>
      <diagonal/>
    </border>
    <border>
      <left/>
      <right style="medium">
        <color auto="1"/>
      </right>
      <top/>
      <bottom style="medium">
        <color auto="1"/>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rgb="FFFF0000"/>
      </left>
      <right style="thin">
        <color rgb="FFFF0000"/>
      </right>
      <top/>
      <bottom/>
      <diagonal/>
    </border>
    <border>
      <left style="thin">
        <color rgb="FFFF0000"/>
      </left>
      <right style="thin">
        <color rgb="FFFF0000"/>
      </right>
      <top/>
      <bottom style="medium">
        <color auto="1"/>
      </bottom>
      <diagonal/>
    </border>
    <border>
      <left/>
      <right style="thin">
        <color indexed="64"/>
      </right>
      <top style="thick">
        <color indexed="64"/>
      </top>
      <bottom/>
      <diagonal/>
    </border>
    <border>
      <left style="thin">
        <color indexed="64"/>
      </left>
      <right/>
      <top style="thick">
        <color indexed="64"/>
      </top>
      <bottom/>
      <diagonal/>
    </border>
    <border>
      <left/>
      <right style="thin">
        <color indexed="64"/>
      </right>
      <top style="double">
        <color indexed="64"/>
      </top>
      <bottom style="thin">
        <color indexed="64"/>
      </bottom>
      <diagonal/>
    </border>
    <border>
      <left/>
      <right style="double">
        <color indexed="64"/>
      </right>
      <top style="thin">
        <color indexed="64"/>
      </top>
      <bottom/>
      <diagonal/>
    </border>
    <border>
      <left style="hair">
        <color indexed="64"/>
      </left>
      <right/>
      <top style="thin">
        <color indexed="64"/>
      </top>
      <bottom style="thin">
        <color indexed="64"/>
      </bottom>
      <diagonal/>
    </border>
    <border>
      <left/>
      <right style="medium">
        <color indexed="64"/>
      </right>
      <top style="thick">
        <color indexed="64"/>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double">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83">
    <xf numFmtId="0" fontId="0" fillId="0" borderId="0"/>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9" borderId="0" applyNumberFormat="0" applyBorder="0" applyAlignment="0" applyProtection="0">
      <alignment vertical="center"/>
    </xf>
    <xf numFmtId="0" fontId="34" fillId="0" borderId="0" applyNumberFormat="0" applyFill="0" applyBorder="0" applyAlignment="0" applyProtection="0">
      <alignment vertical="center"/>
    </xf>
    <xf numFmtId="0" fontId="35" fillId="20" borderId="1" applyNumberFormat="0" applyAlignment="0" applyProtection="0">
      <alignment vertical="center"/>
    </xf>
    <xf numFmtId="0" fontId="36" fillId="21" borderId="0" applyNumberFormat="0" applyBorder="0" applyAlignment="0" applyProtection="0">
      <alignment vertical="center"/>
    </xf>
    <xf numFmtId="0" fontId="1" fillId="22" borderId="2" applyNumberFormat="0" applyFont="0" applyAlignment="0" applyProtection="0">
      <alignment vertical="center"/>
    </xf>
    <xf numFmtId="0" fontId="37" fillId="0" borderId="3" applyNumberFormat="0" applyFill="0" applyAlignment="0" applyProtection="0">
      <alignment vertical="center"/>
    </xf>
    <xf numFmtId="0" fontId="38" fillId="3" borderId="0" applyNumberFormat="0" applyBorder="0" applyAlignment="0" applyProtection="0">
      <alignment vertical="center"/>
    </xf>
    <xf numFmtId="0" fontId="39" fillId="23" borderId="4" applyNumberFormat="0" applyAlignment="0" applyProtection="0">
      <alignment vertical="center"/>
    </xf>
    <xf numFmtId="0" fontId="40" fillId="0" borderId="0" applyNumberFormat="0" applyFill="0" applyBorder="0" applyAlignment="0" applyProtection="0">
      <alignment vertical="center"/>
    </xf>
    <xf numFmtId="0" fontId="41" fillId="0" borderId="5" applyNumberFormat="0" applyFill="0" applyAlignment="0" applyProtection="0">
      <alignment vertical="center"/>
    </xf>
    <xf numFmtId="0" fontId="42" fillId="0" borderId="6" applyNumberFormat="0" applyFill="0" applyAlignment="0" applyProtection="0">
      <alignment vertical="center"/>
    </xf>
    <xf numFmtId="0" fontId="43" fillId="0" borderId="7" applyNumberFormat="0" applyFill="0" applyAlignment="0" applyProtection="0">
      <alignment vertical="center"/>
    </xf>
    <xf numFmtId="0" fontId="43" fillId="0" borderId="0" applyNumberFormat="0" applyFill="0" applyBorder="0" applyAlignment="0" applyProtection="0">
      <alignment vertical="center"/>
    </xf>
    <xf numFmtId="0" fontId="44" fillId="0" borderId="8" applyNumberFormat="0" applyFill="0" applyAlignment="0" applyProtection="0">
      <alignment vertical="center"/>
    </xf>
    <xf numFmtId="0" fontId="45" fillId="23" borderId="9" applyNumberFormat="0" applyAlignment="0" applyProtection="0">
      <alignment vertical="center"/>
    </xf>
    <xf numFmtId="0" fontId="46" fillId="0" borderId="0" applyNumberFormat="0" applyFill="0" applyBorder="0" applyAlignment="0" applyProtection="0">
      <alignment vertical="center"/>
    </xf>
    <xf numFmtId="0" fontId="47" fillId="7" borderId="4" applyNumberFormat="0" applyAlignment="0" applyProtection="0">
      <alignment vertical="center"/>
    </xf>
    <xf numFmtId="0" fontId="48" fillId="4" borderId="0" applyNumberFormat="0" applyBorder="0" applyAlignment="0" applyProtection="0">
      <alignment vertical="center"/>
    </xf>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9" borderId="0" applyNumberFormat="0" applyBorder="0" applyAlignment="0" applyProtection="0">
      <alignment vertical="center"/>
    </xf>
    <xf numFmtId="0" fontId="34" fillId="0" borderId="0" applyNumberFormat="0" applyFill="0" applyBorder="0" applyAlignment="0" applyProtection="0">
      <alignment vertical="center"/>
    </xf>
    <xf numFmtId="0" fontId="35" fillId="20" borderId="1" applyNumberFormat="0" applyAlignment="0" applyProtection="0">
      <alignment vertical="center"/>
    </xf>
    <xf numFmtId="0" fontId="36" fillId="21" borderId="0" applyNumberFormat="0" applyBorder="0" applyAlignment="0" applyProtection="0">
      <alignment vertical="center"/>
    </xf>
    <xf numFmtId="0" fontId="1" fillId="22" borderId="2" applyNumberFormat="0" applyFont="0" applyAlignment="0" applyProtection="0">
      <alignment vertical="center"/>
    </xf>
    <xf numFmtId="0" fontId="37" fillId="0" borderId="3" applyNumberFormat="0" applyFill="0" applyAlignment="0" applyProtection="0">
      <alignment vertical="center"/>
    </xf>
    <xf numFmtId="0" fontId="38" fillId="3" borderId="0" applyNumberFormat="0" applyBorder="0" applyAlignment="0" applyProtection="0">
      <alignment vertical="center"/>
    </xf>
    <xf numFmtId="0" fontId="39" fillId="23" borderId="4" applyNumberFormat="0" applyAlignment="0" applyProtection="0">
      <alignment vertical="center"/>
    </xf>
    <xf numFmtId="0" fontId="6" fillId="0" borderId="0" applyNumberFormat="0" applyFill="0" applyBorder="0" applyAlignment="0" applyProtection="0">
      <alignment vertical="center"/>
    </xf>
    <xf numFmtId="0" fontId="41" fillId="0" borderId="5" applyNumberFormat="0" applyFill="0" applyAlignment="0" applyProtection="0">
      <alignment vertical="center"/>
    </xf>
    <xf numFmtId="0" fontId="42" fillId="0" borderId="6" applyNumberFormat="0" applyFill="0" applyAlignment="0" applyProtection="0">
      <alignment vertical="center"/>
    </xf>
    <xf numFmtId="0" fontId="43" fillId="0" borderId="7" applyNumberFormat="0" applyFill="0" applyAlignment="0" applyProtection="0">
      <alignment vertical="center"/>
    </xf>
    <xf numFmtId="0" fontId="43" fillId="0" borderId="0" applyNumberFormat="0" applyFill="0" applyBorder="0" applyAlignment="0" applyProtection="0">
      <alignment vertical="center"/>
    </xf>
    <xf numFmtId="0" fontId="44" fillId="0" borderId="8" applyNumberFormat="0" applyFill="0" applyAlignment="0" applyProtection="0">
      <alignment vertical="center"/>
    </xf>
    <xf numFmtId="0" fontId="45" fillId="23" borderId="9" applyNumberFormat="0" applyAlignment="0" applyProtection="0">
      <alignment vertical="center"/>
    </xf>
    <xf numFmtId="0" fontId="46" fillId="0" borderId="0" applyNumberFormat="0" applyFill="0" applyBorder="0" applyAlignment="0" applyProtection="0">
      <alignment vertical="center"/>
    </xf>
    <xf numFmtId="0" fontId="47" fillId="7" borderId="4" applyNumberFormat="0" applyAlignment="0" applyProtection="0">
      <alignment vertical="center"/>
    </xf>
    <xf numFmtId="0" fontId="48" fillId="4" borderId="0" applyNumberFormat="0" applyBorder="0" applyAlignment="0" applyProtection="0">
      <alignment vertical="center"/>
    </xf>
  </cellStyleXfs>
  <cellXfs count="1689">
    <xf numFmtId="0" fontId="0" fillId="0" borderId="0" xfId="0"/>
    <xf numFmtId="0" fontId="4" fillId="0" borderId="0" xfId="0" applyFont="1" applyAlignment="1">
      <alignment vertical="center"/>
    </xf>
    <xf numFmtId="176" fontId="0" fillId="0" borderId="0" xfId="0" applyNumberFormat="1"/>
    <xf numFmtId="0" fontId="4" fillId="0" borderId="0" xfId="0" applyFont="1" applyAlignment="1">
      <alignment horizontal="center" vertical="center"/>
    </xf>
    <xf numFmtId="0" fontId="5" fillId="0" borderId="0" xfId="0" applyFont="1" applyAlignment="1">
      <alignment vertical="center"/>
    </xf>
    <xf numFmtId="0" fontId="5" fillId="0" borderId="10" xfId="0" applyFont="1" applyBorder="1" applyAlignment="1">
      <alignment vertical="center"/>
    </xf>
    <xf numFmtId="0" fontId="5" fillId="0" borderId="12" xfId="0" applyFont="1" applyBorder="1" applyAlignment="1">
      <alignment vertical="center"/>
    </xf>
    <xf numFmtId="0" fontId="5" fillId="0" borderId="0" xfId="0" applyFont="1" applyAlignment="1">
      <alignment horizontal="center" vertical="center"/>
    </xf>
    <xf numFmtId="0" fontId="5" fillId="0" borderId="11" xfId="0" applyFont="1" applyBorder="1"/>
    <xf numFmtId="0" fontId="5" fillId="0" borderId="0" xfId="0" applyFont="1"/>
    <xf numFmtId="0" fontId="5" fillId="0" borderId="12" xfId="0" applyFont="1" applyBorder="1"/>
    <xf numFmtId="0" fontId="5" fillId="0" borderId="13" xfId="0" applyFont="1" applyBorder="1"/>
    <xf numFmtId="0" fontId="5" fillId="0" borderId="15" xfId="0" applyFont="1" applyBorder="1"/>
    <xf numFmtId="0" fontId="5" fillId="0" borderId="10" xfId="0" applyFont="1" applyBorder="1"/>
    <xf numFmtId="0" fontId="5" fillId="0" borderId="16" xfId="0" applyFont="1" applyBorder="1"/>
    <xf numFmtId="0" fontId="5" fillId="0" borderId="14" xfId="0" applyFont="1" applyBorder="1"/>
    <xf numFmtId="0" fontId="5" fillId="0" borderId="17" xfId="0" applyFont="1" applyBorder="1"/>
    <xf numFmtId="0" fontId="5" fillId="0" borderId="18" xfId="0" applyFont="1" applyBorder="1" applyAlignment="1">
      <alignment vertical="center"/>
    </xf>
    <xf numFmtId="14" fontId="5" fillId="0" borderId="0" xfId="0" applyNumberFormat="1" applyFont="1" applyAlignment="1">
      <alignment vertical="center"/>
    </xf>
    <xf numFmtId="0" fontId="5" fillId="0" borderId="20" xfId="0" applyFont="1" applyBorder="1" applyAlignment="1">
      <alignment vertical="center"/>
    </xf>
    <xf numFmtId="0" fontId="11" fillId="0" borderId="12" xfId="0" applyFont="1" applyBorder="1" applyAlignment="1">
      <alignment vertical="center" wrapText="1"/>
    </xf>
    <xf numFmtId="0" fontId="11" fillId="0" borderId="20" xfId="0" applyFont="1" applyBorder="1" applyAlignment="1">
      <alignment vertical="center" wrapText="1"/>
    </xf>
    <xf numFmtId="0" fontId="3" fillId="0" borderId="10" xfId="0" applyFont="1" applyBorder="1" applyAlignment="1">
      <alignment vertical="center" textRotation="255"/>
    </xf>
    <xf numFmtId="0" fontId="4" fillId="0" borderId="26"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16" fillId="0" borderId="0" xfId="0" applyFont="1" applyAlignment="1">
      <alignment horizontal="center" vertical="center"/>
    </xf>
    <xf numFmtId="0" fontId="11"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right" vertical="center"/>
    </xf>
    <xf numFmtId="0" fontId="3" fillId="0" borderId="12" xfId="0" applyFont="1" applyBorder="1" applyAlignment="1">
      <alignment horizontal="center" vertical="center"/>
    </xf>
    <xf numFmtId="0" fontId="11" fillId="0" borderId="0" xfId="0" applyFont="1" applyAlignment="1">
      <alignment vertical="center" wrapText="1"/>
    </xf>
    <xf numFmtId="0" fontId="3" fillId="0" borderId="0" xfId="0" applyFont="1" applyAlignment="1">
      <alignment horizontal="center" vertical="center"/>
    </xf>
    <xf numFmtId="0" fontId="17" fillId="0" borderId="0" xfId="0" applyFont="1" applyAlignment="1">
      <alignment horizontal="center" vertical="center"/>
    </xf>
    <xf numFmtId="0" fontId="11" fillId="0" borderId="30" xfId="0" applyFont="1" applyBorder="1" applyAlignment="1">
      <alignment vertical="center" wrapText="1"/>
    </xf>
    <xf numFmtId="0" fontId="5" fillId="0" borderId="11" xfId="0" applyFont="1" applyBorder="1" applyAlignment="1">
      <alignment horizontal="left" vertical="center" wrapText="1"/>
    </xf>
    <xf numFmtId="0" fontId="5" fillId="0" borderId="0" xfId="0" applyFont="1" applyAlignment="1">
      <alignment vertical="top"/>
    </xf>
    <xf numFmtId="0" fontId="5" fillId="0" borderId="29" xfId="0" applyFont="1" applyBorder="1" applyAlignment="1">
      <alignment vertical="center"/>
    </xf>
    <xf numFmtId="0" fontId="5" fillId="0" borderId="29" xfId="0" applyFont="1" applyBorder="1"/>
    <xf numFmtId="0" fontId="17" fillId="0" borderId="0" xfId="0" applyFont="1" applyAlignment="1">
      <alignment vertical="center"/>
    </xf>
    <xf numFmtId="0" fontId="20"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vertical="center" wrapText="1"/>
    </xf>
    <xf numFmtId="0" fontId="21" fillId="0" borderId="0" xfId="0" applyFont="1" applyAlignment="1">
      <alignment vertical="center"/>
    </xf>
    <xf numFmtId="0" fontId="17" fillId="0" borderId="0" xfId="0" applyFont="1" applyAlignment="1">
      <alignment vertical="center" wrapText="1"/>
    </xf>
    <xf numFmtId="0" fontId="21" fillId="0" borderId="0" xfId="0" applyFont="1" applyAlignment="1">
      <alignment horizontal="left" vertical="center"/>
    </xf>
    <xf numFmtId="0" fontId="21" fillId="0" borderId="11" xfId="0" applyFont="1" applyBorder="1" applyAlignment="1">
      <alignment vertical="center"/>
    </xf>
    <xf numFmtId="0" fontId="21" fillId="0" borderId="32" xfId="0" applyFont="1" applyBorder="1" applyAlignment="1">
      <alignment vertical="center"/>
    </xf>
    <xf numFmtId="0" fontId="21" fillId="0" borderId="29" xfId="0" applyFont="1" applyBorder="1" applyAlignment="1">
      <alignment vertical="center"/>
    </xf>
    <xf numFmtId="0" fontId="21" fillId="0" borderId="29" xfId="0" applyFont="1" applyBorder="1" applyAlignment="1">
      <alignment horizontal="left" vertical="center"/>
    </xf>
    <xf numFmtId="0" fontId="17" fillId="0" borderId="31" xfId="0" applyFont="1" applyBorder="1" applyAlignment="1">
      <alignment vertical="center"/>
    </xf>
    <xf numFmtId="0" fontId="17" fillId="0" borderId="20" xfId="0" applyFont="1" applyBorder="1" applyAlignment="1">
      <alignment vertical="center"/>
    </xf>
    <xf numFmtId="0" fontId="4" fillId="26" borderId="0" xfId="0" applyFont="1" applyFill="1" applyProtection="1">
      <protection locked="0"/>
    </xf>
    <xf numFmtId="0" fontId="17" fillId="0" borderId="14" xfId="0" applyFont="1" applyBorder="1" applyAlignment="1">
      <alignment vertical="center"/>
    </xf>
    <xf numFmtId="0" fontId="5" fillId="0" borderId="44" xfId="0" applyFont="1" applyBorder="1" applyAlignment="1">
      <alignment vertical="center"/>
    </xf>
    <xf numFmtId="0" fontId="21" fillId="0" borderId="0" xfId="0" applyFont="1" applyAlignment="1">
      <alignment vertical="top"/>
    </xf>
    <xf numFmtId="0" fontId="18" fillId="0" borderId="0" xfId="0" applyFont="1"/>
    <xf numFmtId="179" fontId="19" fillId="0" borderId="0" xfId="0" applyNumberFormat="1" applyFont="1" applyAlignment="1">
      <alignment horizontal="left"/>
    </xf>
    <xf numFmtId="177" fontId="0" fillId="0" borderId="0" xfId="0" applyNumberFormat="1"/>
    <xf numFmtId="0" fontId="5" fillId="0" borderId="12" xfId="0" applyFont="1" applyBorder="1" applyAlignment="1">
      <alignment vertical="top"/>
    </xf>
    <xf numFmtId="0" fontId="5" fillId="0" borderId="0" xfId="0" applyFont="1" applyAlignment="1">
      <alignment horizontal="center" vertical="top"/>
    </xf>
    <xf numFmtId="0" fontId="21" fillId="0" borderId="118" xfId="0" applyFont="1" applyBorder="1" applyAlignment="1">
      <alignment vertical="center"/>
    </xf>
    <xf numFmtId="0" fontId="21" fillId="0" borderId="68" xfId="0" applyFont="1" applyBorder="1" applyAlignment="1">
      <alignment vertical="center"/>
    </xf>
    <xf numFmtId="0" fontId="24" fillId="0" borderId="0" xfId="0" applyFont="1" applyAlignment="1">
      <alignment vertical="center"/>
    </xf>
    <xf numFmtId="0" fontId="21" fillId="0" borderId="14" xfId="0" applyFont="1" applyBorder="1" applyAlignment="1">
      <alignment vertical="center"/>
    </xf>
    <xf numFmtId="0" fontId="21" fillId="0" borderId="19" xfId="0" applyFont="1" applyBorder="1" applyAlignment="1">
      <alignment horizontal="right" vertical="center"/>
    </xf>
    <xf numFmtId="0" fontId="0" fillId="0" borderId="0" xfId="0" applyAlignment="1">
      <alignment vertical="center"/>
    </xf>
    <xf numFmtId="0" fontId="0" fillId="0" borderId="0" xfId="0" applyAlignment="1">
      <alignment horizontal="center" vertical="center"/>
    </xf>
    <xf numFmtId="0" fontId="5" fillId="0" borderId="15" xfId="0" applyFont="1" applyBorder="1" applyAlignment="1">
      <alignment horizontal="left" vertical="center"/>
    </xf>
    <xf numFmtId="0" fontId="18" fillId="0" borderId="0" xfId="0" applyFont="1" applyAlignment="1">
      <alignment horizontal="center" vertical="center"/>
    </xf>
    <xf numFmtId="0" fontId="0" fillId="0" borderId="0" xfId="0" applyAlignment="1">
      <alignment vertical="top"/>
    </xf>
    <xf numFmtId="0" fontId="21" fillId="0" borderId="42" xfId="0" applyFont="1" applyBorder="1" applyAlignment="1">
      <alignment vertical="center"/>
    </xf>
    <xf numFmtId="0" fontId="17" fillId="0" borderId="68" xfId="0" applyFont="1" applyBorder="1" applyAlignment="1">
      <alignment horizontal="center" vertical="center"/>
    </xf>
    <xf numFmtId="0" fontId="62" fillId="0" borderId="29" xfId="0" applyFont="1" applyBorder="1" applyAlignment="1">
      <alignment horizontal="center" vertical="center"/>
    </xf>
    <xf numFmtId="0" fontId="62" fillId="0" borderId="29" xfId="0" applyFont="1" applyBorder="1" applyAlignment="1">
      <alignment horizontal="left" vertical="center"/>
    </xf>
    <xf numFmtId="0" fontId="62" fillId="0" borderId="29" xfId="0" applyFont="1" applyBorder="1" applyAlignment="1">
      <alignment horizontal="center" vertical="center" shrinkToFit="1"/>
    </xf>
    <xf numFmtId="0" fontId="5" fillId="0" borderId="14" xfId="0" applyFont="1" applyBorder="1" applyAlignment="1">
      <alignment vertical="center" wrapText="1"/>
    </xf>
    <xf numFmtId="0" fontId="5" fillId="0" borderId="0" xfId="0" applyFont="1" applyAlignment="1">
      <alignment vertical="center" wrapText="1"/>
    </xf>
    <xf numFmtId="0" fontId="0" fillId="0" borderId="17" xfId="0" applyBorder="1" applyAlignment="1">
      <alignment horizontal="left"/>
    </xf>
    <xf numFmtId="178" fontId="4" fillId="26" borderId="0" xfId="0" applyNumberFormat="1" applyFont="1" applyFill="1" applyProtection="1">
      <protection locked="0"/>
    </xf>
    <xf numFmtId="183" fontId="4" fillId="26" borderId="0" xfId="0" applyNumberFormat="1" applyFont="1" applyFill="1" applyProtection="1">
      <protection locked="0"/>
    </xf>
    <xf numFmtId="0" fontId="5" fillId="0" borderId="75" xfId="0" applyFont="1" applyBorder="1" applyAlignment="1">
      <alignment vertical="center"/>
    </xf>
    <xf numFmtId="0" fontId="5" fillId="0" borderId="76" xfId="0" applyFont="1" applyBorder="1" applyAlignment="1">
      <alignmen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6" xfId="0" applyFont="1" applyBorder="1" applyAlignment="1">
      <alignment vertical="center"/>
    </xf>
    <xf numFmtId="0" fontId="5" fillId="0" borderId="14" xfId="0" applyFont="1" applyBorder="1" applyAlignment="1">
      <alignment vertical="center"/>
    </xf>
    <xf numFmtId="0" fontId="5" fillId="0" borderId="19" xfId="0" applyFont="1" applyBorder="1" applyAlignment="1">
      <alignment vertical="center"/>
    </xf>
    <xf numFmtId="0" fontId="4" fillId="0" borderId="14" xfId="0" applyFont="1" applyBorder="1" applyAlignment="1">
      <alignment horizontal="center"/>
    </xf>
    <xf numFmtId="0" fontId="5" fillId="0" borderId="14" xfId="0" applyFont="1" applyBorder="1" applyAlignment="1">
      <alignment horizontal="center"/>
    </xf>
    <xf numFmtId="0" fontId="5" fillId="0" borderId="17" xfId="0" applyFont="1" applyBorder="1" applyAlignment="1">
      <alignment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11" xfId="0" applyFont="1" applyBorder="1" applyAlignment="1">
      <alignment vertical="center"/>
    </xf>
    <xf numFmtId="0" fontId="5" fillId="0" borderId="10" xfId="0" applyFont="1" applyBorder="1" applyAlignment="1">
      <alignment horizontal="right" vertical="center"/>
    </xf>
    <xf numFmtId="0" fontId="5" fillId="0" borderId="16" xfId="0" applyFont="1" applyBorder="1" applyAlignment="1">
      <alignment horizontal="center"/>
    </xf>
    <xf numFmtId="0" fontId="5" fillId="0" borderId="0" xfId="0" applyFont="1" applyAlignment="1">
      <alignment horizontal="center"/>
    </xf>
    <xf numFmtId="0" fontId="5" fillId="0" borderId="17" xfId="0" applyFont="1" applyBorder="1" applyAlignment="1">
      <alignment horizontal="center"/>
    </xf>
    <xf numFmtId="0" fontId="5" fillId="0" borderId="46" xfId="0" applyFont="1" applyBorder="1"/>
    <xf numFmtId="0" fontId="5" fillId="0" borderId="14" xfId="0" applyFont="1" applyBorder="1" applyAlignment="1">
      <alignment horizontal="left" vertical="center" wrapText="1"/>
    </xf>
    <xf numFmtId="0" fontId="5" fillId="0" borderId="11" xfId="0" applyFont="1" applyBorder="1" applyAlignment="1">
      <alignment horizontal="center" vertical="center" wrapText="1"/>
    </xf>
    <xf numFmtId="0" fontId="3" fillId="0" borderId="12" xfId="0" applyFont="1" applyBorder="1" applyAlignment="1">
      <alignment vertical="center" textRotation="255"/>
    </xf>
    <xf numFmtId="0" fontId="22" fillId="0" borderId="0" xfId="0" applyFont="1"/>
    <xf numFmtId="0" fontId="5" fillId="0" borderId="14"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0" xfId="0" applyFont="1" applyBorder="1" applyAlignment="1">
      <alignment horizontal="center" vertical="center" wrapText="1"/>
    </xf>
    <xf numFmtId="0" fontId="5" fillId="0" borderId="143" xfId="0" applyFont="1" applyBorder="1" applyAlignment="1">
      <alignment horizontal="left" vertical="center" wrapText="1"/>
    </xf>
    <xf numFmtId="0" fontId="5" fillId="0" borderId="140" xfId="0" applyFont="1" applyBorder="1" applyAlignment="1">
      <alignment horizontal="left" vertical="center" wrapText="1"/>
    </xf>
    <xf numFmtId="0" fontId="5" fillId="0" borderId="143" xfId="0" applyFont="1" applyBorder="1" applyAlignment="1">
      <alignment horizontal="center" vertical="center" wrapText="1"/>
    </xf>
    <xf numFmtId="0" fontId="5" fillId="0" borderId="142" xfId="0" applyFont="1" applyBorder="1" applyAlignment="1">
      <alignment vertical="center"/>
    </xf>
    <xf numFmtId="0" fontId="5" fillId="0" borderId="145" xfId="0" applyFont="1" applyBorder="1" applyAlignment="1">
      <alignment vertical="center"/>
    </xf>
    <xf numFmtId="0" fontId="5" fillId="0" borderId="146" xfId="0" applyFont="1" applyBorder="1" applyAlignment="1">
      <alignment vertical="center"/>
    </xf>
    <xf numFmtId="0" fontId="3" fillId="0" borderId="148" xfId="0" applyFont="1" applyBorder="1" applyAlignment="1">
      <alignment horizontal="center" vertical="center" textRotation="255"/>
    </xf>
    <xf numFmtId="0" fontId="5" fillId="0" borderId="142" xfId="0" applyFont="1" applyBorder="1"/>
    <xf numFmtId="0" fontId="5" fillId="0" borderId="143" xfId="0" applyFont="1" applyBorder="1" applyAlignment="1">
      <alignment vertical="center"/>
    </xf>
    <xf numFmtId="0" fontId="3" fillId="0" borderId="153" xfId="0" applyFont="1" applyBorder="1"/>
    <xf numFmtId="0" fontId="5" fillId="0" borderId="154" xfId="0" applyFont="1" applyBorder="1" applyAlignment="1">
      <alignment vertical="center"/>
    </xf>
    <xf numFmtId="0" fontId="5" fillId="0" borderId="152" xfId="0" applyFont="1" applyBorder="1" applyAlignment="1">
      <alignment vertical="center"/>
    </xf>
    <xf numFmtId="0" fontId="5" fillId="0" borderId="153" xfId="0" applyFont="1" applyBorder="1" applyAlignment="1">
      <alignment vertical="top"/>
    </xf>
    <xf numFmtId="0" fontId="5" fillId="0" borderId="154" xfId="0" applyFont="1" applyBorder="1" applyAlignment="1">
      <alignment vertical="top"/>
    </xf>
    <xf numFmtId="0" fontId="5" fillId="0" borderId="152" xfId="0" applyFont="1" applyBorder="1" applyAlignment="1">
      <alignment vertical="top"/>
    </xf>
    <xf numFmtId="0" fontId="5" fillId="0" borderId="161" xfId="0" applyFont="1" applyBorder="1"/>
    <xf numFmtId="0" fontId="5" fillId="0" borderId="162" xfId="0" applyFont="1" applyBorder="1"/>
    <xf numFmtId="0" fontId="22" fillId="0" borderId="162" xfId="0" applyFont="1" applyBorder="1"/>
    <xf numFmtId="0" fontId="5" fillId="0" borderId="140" xfId="0" applyFont="1" applyBorder="1" applyAlignment="1">
      <alignment horizontal="center" vertical="center"/>
    </xf>
    <xf numFmtId="0" fontId="5" fillId="0" borderId="142" xfId="0" applyFont="1" applyBorder="1" applyAlignment="1">
      <alignment horizontal="center" vertical="center"/>
    </xf>
    <xf numFmtId="0" fontId="0" fillId="0" borderId="0" xfId="0" applyAlignment="1">
      <alignment wrapText="1"/>
    </xf>
    <xf numFmtId="0" fontId="21" fillId="0" borderId="170" xfId="0" applyFont="1" applyBorder="1" applyAlignment="1">
      <alignment vertical="center"/>
    </xf>
    <xf numFmtId="0" fontId="21" fillId="0" borderId="170" xfId="0" applyFont="1" applyBorder="1" applyAlignment="1">
      <alignment vertical="top"/>
    </xf>
    <xf numFmtId="0" fontId="20" fillId="0" borderId="0" xfId="0" applyFont="1" applyAlignment="1">
      <alignment horizontal="center" vertical="center"/>
    </xf>
    <xf numFmtId="0" fontId="21" fillId="0" borderId="0" xfId="0" applyFont="1" applyAlignment="1">
      <alignment horizontal="left" vertical="center" wrapText="1"/>
    </xf>
    <xf numFmtId="0" fontId="62" fillId="0" borderId="20" xfId="0" applyFont="1" applyBorder="1" applyAlignment="1">
      <alignment vertical="center"/>
    </xf>
    <xf numFmtId="0" fontId="62" fillId="0" borderId="178" xfId="0" applyFont="1" applyBorder="1" applyAlignment="1">
      <alignment vertical="center"/>
    </xf>
    <xf numFmtId="0" fontId="21" fillId="0" borderId="20" xfId="0" applyFont="1" applyBorder="1" applyAlignment="1">
      <alignment vertical="center"/>
    </xf>
    <xf numFmtId="0" fontId="21" fillId="0" borderId="10" xfId="0" applyFont="1" applyBorder="1" applyAlignment="1">
      <alignment vertical="top"/>
    </xf>
    <xf numFmtId="0" fontId="21" fillId="0" borderId="11" xfId="0" applyFont="1" applyBorder="1" applyAlignment="1">
      <alignment vertical="top"/>
    </xf>
    <xf numFmtId="0" fontId="21" fillId="0" borderId="11" xfId="0" applyFont="1" applyBorder="1" applyAlignment="1">
      <alignment horizontal="left" vertical="top"/>
    </xf>
    <xf numFmtId="0" fontId="21" fillId="0" borderId="23" xfId="0" applyFont="1" applyBorder="1" applyAlignment="1">
      <alignment vertical="top"/>
    </xf>
    <xf numFmtId="0" fontId="21" fillId="0" borderId="12" xfId="0" applyFont="1" applyBorder="1" applyAlignment="1">
      <alignment vertical="center"/>
    </xf>
    <xf numFmtId="0" fontId="21" fillId="0" borderId="13" xfId="0" applyFont="1" applyBorder="1" applyAlignment="1">
      <alignment vertical="center"/>
    </xf>
    <xf numFmtId="0" fontId="22" fillId="0" borderId="171" xfId="0" applyFont="1" applyBorder="1" applyAlignment="1">
      <alignment horizontal="right" vertical="center"/>
    </xf>
    <xf numFmtId="0" fontId="22" fillId="0" borderId="171" xfId="0" applyFont="1" applyBorder="1" applyAlignment="1">
      <alignment horizontal="center" vertical="center"/>
    </xf>
    <xf numFmtId="0" fontId="21" fillId="0" borderId="171" xfId="0" applyFont="1" applyBorder="1" applyAlignment="1">
      <alignment horizontal="left" vertical="center"/>
    </xf>
    <xf numFmtId="0" fontId="22" fillId="0" borderId="171" xfId="0" applyFont="1" applyBorder="1" applyAlignment="1">
      <alignment horizontal="left" vertical="center"/>
    </xf>
    <xf numFmtId="0" fontId="4" fillId="0" borderId="174" xfId="0" applyFont="1" applyBorder="1" applyAlignment="1">
      <alignment horizontal="center" vertical="center"/>
    </xf>
    <xf numFmtId="0" fontId="4" fillId="0" borderId="175" xfId="0" applyFont="1" applyBorder="1" applyAlignment="1">
      <alignment horizontal="center" vertical="center"/>
    </xf>
    <xf numFmtId="0" fontId="22" fillId="0" borderId="175" xfId="0" applyFont="1" applyBorder="1" applyAlignment="1">
      <alignment horizontal="center" vertical="center"/>
    </xf>
    <xf numFmtId="0" fontId="4" fillId="0" borderId="176" xfId="0" applyFont="1" applyBorder="1" applyAlignment="1">
      <alignment horizontal="center" vertical="center"/>
    </xf>
    <xf numFmtId="0" fontId="21" fillId="0" borderId="10" xfId="0" applyFont="1" applyBorder="1" applyAlignment="1">
      <alignment horizontal="right" vertical="center" shrinkToFit="1"/>
    </xf>
    <xf numFmtId="0" fontId="21" fillId="0" borderId="18" xfId="0" applyFont="1" applyBorder="1" applyAlignment="1">
      <alignment vertical="center"/>
    </xf>
    <xf numFmtId="0" fontId="21" fillId="0" borderId="13" xfId="0" applyFont="1" applyBorder="1" applyAlignment="1">
      <alignment horizontal="center" vertical="center" shrinkToFit="1"/>
    </xf>
    <xf numFmtId="0" fontId="21" fillId="0" borderId="18" xfId="0" applyFont="1" applyBorder="1" applyAlignment="1">
      <alignment horizontal="right" vertical="center"/>
    </xf>
    <xf numFmtId="0" fontId="21" fillId="0" borderId="12" xfId="0" applyFont="1" applyBorder="1" applyAlignment="1">
      <alignment horizontal="right" vertical="center"/>
    </xf>
    <xf numFmtId="0" fontId="3" fillId="0" borderId="0" xfId="0" applyFont="1" applyAlignment="1">
      <alignment vertical="center" shrinkToFit="1"/>
    </xf>
    <xf numFmtId="0" fontId="21" fillId="0" borderId="15" xfId="0" applyFont="1" applyBorder="1" applyAlignment="1">
      <alignment vertical="center" shrinkToFit="1"/>
    </xf>
    <xf numFmtId="0" fontId="21" fillId="0" borderId="40" xfId="0" applyFont="1" applyBorder="1" applyAlignment="1">
      <alignment vertical="center"/>
    </xf>
    <xf numFmtId="0" fontId="24" fillId="0" borderId="0" xfId="0" applyFont="1" applyAlignment="1">
      <alignment horizontal="center" vertical="center"/>
    </xf>
    <xf numFmtId="0" fontId="21" fillId="0" borderId="68" xfId="0" applyFont="1" applyBorder="1" applyAlignment="1">
      <alignment horizontal="center" vertical="center"/>
    </xf>
    <xf numFmtId="0" fontId="21" fillId="0" borderId="21" xfId="0" applyFont="1" applyBorder="1" applyAlignment="1">
      <alignment horizontal="center" vertical="center"/>
    </xf>
    <xf numFmtId="0" fontId="5" fillId="0" borderId="18" xfId="0" applyFont="1" applyBorder="1"/>
    <xf numFmtId="0" fontId="17" fillId="0" borderId="11" xfId="0" applyFont="1" applyBorder="1"/>
    <xf numFmtId="0" fontId="21" fillId="0" borderId="11" xfId="0" applyFont="1" applyBorder="1" applyAlignment="1">
      <alignment horizontal="left" vertical="center"/>
    </xf>
    <xf numFmtId="0" fontId="21" fillId="0" borderId="0" xfId="0" applyFont="1" applyAlignment="1">
      <alignment horizontal="right" vertical="top" wrapText="1"/>
    </xf>
    <xf numFmtId="0" fontId="21" fillId="0" borderId="0" xfId="0" applyFont="1" applyAlignment="1">
      <alignment horizontal="center" vertical="top" wrapText="1" shrinkToFit="1"/>
    </xf>
    <xf numFmtId="0" fontId="62" fillId="0" borderId="0" xfId="0" applyFont="1" applyAlignment="1">
      <alignment horizontal="right" vertical="center"/>
    </xf>
    <xf numFmtId="0" fontId="62" fillId="0" borderId="0" xfId="0" applyFont="1" applyAlignment="1">
      <alignment horizontal="center" vertical="center"/>
    </xf>
    <xf numFmtId="0" fontId="21" fillId="0" borderId="0" xfId="0" applyFont="1" applyAlignment="1">
      <alignment horizontal="right" vertical="top"/>
    </xf>
    <xf numFmtId="0" fontId="21" fillId="0" borderId="0" xfId="0" applyFont="1" applyAlignment="1">
      <alignment vertical="top" shrinkToFit="1"/>
    </xf>
    <xf numFmtId="49" fontId="21" fillId="0" borderId="0" xfId="0" applyNumberFormat="1" applyFont="1" applyAlignment="1">
      <alignment vertical="top" wrapText="1"/>
    </xf>
    <xf numFmtId="0" fontId="62" fillId="0" borderId="170" xfId="0" applyFont="1" applyBorder="1" applyAlignment="1">
      <alignment horizontal="center" vertical="center"/>
    </xf>
    <xf numFmtId="0" fontId="21" fillId="0" borderId="0" xfId="0" applyFont="1" applyAlignment="1">
      <alignment vertical="top" wrapText="1" shrinkToFit="1"/>
    </xf>
    <xf numFmtId="0" fontId="21" fillId="0" borderId="0" xfId="0" applyFont="1" applyAlignment="1">
      <alignment vertical="top" wrapText="1"/>
    </xf>
    <xf numFmtId="0" fontId="21" fillId="0" borderId="0" xfId="0" applyFont="1" applyAlignment="1">
      <alignment horizontal="left" vertical="top"/>
    </xf>
    <xf numFmtId="0" fontId="56" fillId="0" borderId="0" xfId="0" applyFont="1" applyAlignment="1">
      <alignment horizontal="left" vertical="top"/>
    </xf>
    <xf numFmtId="0" fontId="21" fillId="0" borderId="170" xfId="0" applyFont="1" applyBorder="1" applyAlignment="1">
      <alignment horizontal="left" vertical="top" wrapText="1"/>
    </xf>
    <xf numFmtId="0" fontId="62" fillId="0" borderId="0" xfId="0" applyFont="1" applyAlignment="1">
      <alignment horizontal="left" vertical="center"/>
    </xf>
    <xf numFmtId="0" fontId="62" fillId="0" borderId="0" xfId="0" applyFont="1" applyAlignment="1">
      <alignment horizontal="center" vertical="center" shrinkToFit="1"/>
    </xf>
    <xf numFmtId="0" fontId="62" fillId="0" borderId="170" xfId="0" applyFont="1" applyBorder="1" applyAlignment="1">
      <alignment horizontal="left" vertical="center"/>
    </xf>
    <xf numFmtId="0" fontId="62" fillId="0" borderId="170" xfId="0" applyFont="1" applyBorder="1" applyAlignment="1">
      <alignment horizontal="center" vertical="center" shrinkToFit="1"/>
    </xf>
    <xf numFmtId="0" fontId="62" fillId="0" borderId="170" xfId="0" applyFont="1" applyBorder="1" applyAlignment="1">
      <alignment horizontal="left" vertical="center" shrinkToFit="1"/>
    </xf>
    <xf numFmtId="0" fontId="21" fillId="0" borderId="170" xfId="0" applyFont="1" applyBorder="1" applyAlignment="1">
      <alignment horizontal="left" vertical="center" shrinkToFit="1"/>
    </xf>
    <xf numFmtId="0" fontId="17" fillId="0" borderId="178" xfId="0" applyFont="1" applyBorder="1" applyAlignment="1">
      <alignment vertical="center"/>
    </xf>
    <xf numFmtId="0" fontId="80" fillId="0" borderId="0" xfId="0" applyFont="1" applyAlignment="1">
      <alignment vertical="center"/>
    </xf>
    <xf numFmtId="0" fontId="5" fillId="0" borderId="15" xfId="0" applyFont="1" applyBorder="1" applyAlignment="1">
      <alignment horizontal="right" vertical="center"/>
    </xf>
    <xf numFmtId="0" fontId="4" fillId="0" borderId="0" xfId="0" applyFont="1" applyProtection="1">
      <protection locked="0"/>
    </xf>
    <xf numFmtId="0" fontId="5" fillId="0" borderId="11" xfId="0" applyFont="1" applyBorder="1" applyAlignment="1">
      <alignment vertical="center" shrinkToFit="1"/>
    </xf>
    <xf numFmtId="0" fontId="21" fillId="0" borderId="17" xfId="0" applyFont="1" applyBorder="1" applyAlignment="1">
      <alignment vertical="center"/>
    </xf>
    <xf numFmtId="0" fontId="22" fillId="0" borderId="15" xfId="0" applyFont="1" applyBorder="1" applyAlignment="1">
      <alignment horizontal="right" vertical="center"/>
    </xf>
    <xf numFmtId="0" fontId="21" fillId="0" borderId="12" xfId="0" applyFont="1" applyBorder="1" applyAlignment="1">
      <alignment vertical="top"/>
    </xf>
    <xf numFmtId="0" fontId="21" fillId="0" borderId="20" xfId="0" applyFont="1" applyBorder="1" applyAlignment="1">
      <alignment vertical="top"/>
    </xf>
    <xf numFmtId="0" fontId="17" fillId="0" borderId="170" xfId="0" applyFont="1" applyBorder="1" applyAlignment="1">
      <alignment vertical="center"/>
    </xf>
    <xf numFmtId="184" fontId="3" fillId="0" borderId="0" xfId="0" applyNumberFormat="1" applyFont="1" applyAlignment="1">
      <alignment vertical="center"/>
    </xf>
    <xf numFmtId="184" fontId="17" fillId="0" borderId="0" xfId="0" applyNumberFormat="1" applyFont="1" applyAlignment="1">
      <alignment vertical="top"/>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20" xfId="0" applyFont="1" applyBorder="1" applyAlignment="1">
      <alignment vertical="center" wrapText="1"/>
    </xf>
    <xf numFmtId="0" fontId="24" fillId="0" borderId="170" xfId="0" applyFont="1" applyBorder="1" applyAlignment="1">
      <alignment horizontal="center" vertical="center"/>
    </xf>
    <xf numFmtId="188" fontId="24" fillId="0" borderId="170" xfId="0" applyNumberFormat="1" applyFont="1" applyBorder="1" applyAlignment="1">
      <alignment vertical="center"/>
    </xf>
    <xf numFmtId="0" fontId="21" fillId="0" borderId="43" xfId="0" applyFont="1" applyBorder="1" applyAlignment="1">
      <alignment vertical="center"/>
    </xf>
    <xf numFmtId="0" fontId="0" fillId="0" borderId="0" xfId="0" applyAlignment="1">
      <alignment vertical="center" wrapText="1"/>
    </xf>
    <xf numFmtId="0" fontId="0" fillId="0" borderId="20" xfId="0" applyBorder="1" applyAlignment="1">
      <alignment vertical="center" wrapText="1"/>
    </xf>
    <xf numFmtId="0" fontId="22" fillId="0" borderId="0" xfId="0" applyFont="1" applyAlignment="1">
      <alignment horizontal="center" vertical="center"/>
    </xf>
    <xf numFmtId="0" fontId="22" fillId="0" borderId="14" xfId="0" applyFont="1" applyBorder="1" applyAlignment="1">
      <alignment vertical="center"/>
    </xf>
    <xf numFmtId="0" fontId="22" fillId="0" borderId="68" xfId="0" applyFont="1" applyBorder="1" applyAlignment="1">
      <alignment vertical="center"/>
    </xf>
    <xf numFmtId="0" fontId="22" fillId="0" borderId="68" xfId="0" applyFont="1" applyBorder="1" applyAlignment="1">
      <alignment horizontal="left" vertical="center"/>
    </xf>
    <xf numFmtId="0" fontId="22" fillId="0" borderId="40" xfId="0" applyFont="1" applyBorder="1" applyAlignment="1">
      <alignment vertical="center"/>
    </xf>
    <xf numFmtId="0" fontId="22" fillId="0" borderId="18" xfId="0" applyFont="1" applyBorder="1" applyAlignment="1">
      <alignment vertical="center"/>
    </xf>
    <xf numFmtId="185" fontId="5" fillId="0" borderId="17" xfId="0" applyNumberFormat="1" applyFont="1" applyBorder="1" applyAlignment="1">
      <alignment vertical="center" shrinkToFit="1"/>
    </xf>
    <xf numFmtId="185" fontId="17" fillId="0" borderId="14" xfId="0" applyNumberFormat="1" applyFont="1" applyBorder="1" applyAlignment="1">
      <alignment vertical="center" shrinkToFit="1"/>
    </xf>
    <xf numFmtId="185" fontId="5" fillId="0" borderId="14" xfId="0" applyNumberFormat="1" applyFont="1" applyBorder="1" applyAlignment="1">
      <alignment vertical="center" shrinkToFit="1"/>
    </xf>
    <xf numFmtId="0" fontId="4" fillId="0" borderId="14" xfId="0" applyFont="1" applyBorder="1" applyAlignment="1">
      <alignment horizontal="center" vertical="center"/>
    </xf>
    <xf numFmtId="178" fontId="4" fillId="0" borderId="11" xfId="0" applyNumberFormat="1" applyFont="1" applyBorder="1" applyAlignment="1">
      <alignment horizontal="center" vertical="center"/>
    </xf>
    <xf numFmtId="0" fontId="4" fillId="0" borderId="29" xfId="0" applyFont="1" applyBorder="1" applyAlignment="1">
      <alignment horizontal="center" vertical="center"/>
    </xf>
    <xf numFmtId="0" fontId="13" fillId="0" borderId="0" xfId="0" applyFont="1"/>
    <xf numFmtId="0" fontId="4" fillId="0" borderId="0" xfId="0" applyFont="1"/>
    <xf numFmtId="0" fontId="4" fillId="26" borderId="0" xfId="0" applyFont="1" applyFill="1"/>
    <xf numFmtId="0" fontId="4" fillId="28" borderId="0" xfId="0" applyFont="1" applyFill="1"/>
    <xf numFmtId="0" fontId="53" fillId="29" borderId="0" xfId="0" applyFont="1" applyFill="1" applyAlignment="1">
      <alignment horizontal="right"/>
    </xf>
    <xf numFmtId="0" fontId="9" fillId="0" borderId="0" xfId="0" applyFont="1"/>
    <xf numFmtId="0" fontId="71" fillId="33" borderId="0" xfId="0" applyFont="1" applyFill="1" applyAlignment="1">
      <alignment vertical="center"/>
    </xf>
    <xf numFmtId="0" fontId="14" fillId="0" borderId="0" xfId="0" applyFont="1" applyAlignment="1">
      <alignment horizontal="left" vertical="center"/>
    </xf>
    <xf numFmtId="0" fontId="4" fillId="0" borderId="25" xfId="0" applyFont="1" applyBorder="1" applyAlignment="1">
      <alignment horizontal="center" vertical="center"/>
    </xf>
    <xf numFmtId="0" fontId="4" fillId="27" borderId="38" xfId="0" applyFont="1" applyFill="1" applyBorder="1" applyAlignment="1">
      <alignment horizontal="center" vertical="center"/>
    </xf>
    <xf numFmtId="0" fontId="4" fillId="0" borderId="26" xfId="0" applyFont="1" applyBorder="1" applyAlignment="1">
      <alignment horizontal="center" vertical="center"/>
    </xf>
    <xf numFmtId="0" fontId="54" fillId="0" borderId="0" xfId="0" applyFont="1" applyAlignment="1">
      <alignment vertical="center" wrapText="1"/>
    </xf>
    <xf numFmtId="0" fontId="51" fillId="0" borderId="0" xfId="0" applyFont="1" applyAlignment="1">
      <alignment horizontal="center" vertical="center"/>
    </xf>
    <xf numFmtId="0" fontId="4" fillId="0" borderId="27" xfId="0" applyFont="1" applyBorder="1" applyAlignment="1">
      <alignment horizontal="center" vertical="center"/>
    </xf>
    <xf numFmtId="0" fontId="9" fillId="0" borderId="0" xfId="0" applyFont="1" applyAlignment="1">
      <alignment vertical="center"/>
    </xf>
    <xf numFmtId="14" fontId="4" fillId="0" borderId="0" xfId="0" applyNumberFormat="1" applyFont="1"/>
    <xf numFmtId="49" fontId="4" fillId="0" borderId="0" xfId="0" applyNumberFormat="1" applyFont="1" applyAlignment="1">
      <alignment vertical="center"/>
    </xf>
    <xf numFmtId="0" fontId="4" fillId="0" borderId="0" xfId="0" applyFont="1" applyAlignment="1">
      <alignment horizontal="left" vertical="center"/>
    </xf>
    <xf numFmtId="0" fontId="0" fillId="38" borderId="180" xfId="0" applyFill="1" applyBorder="1" applyAlignment="1">
      <alignment vertical="center" wrapText="1"/>
    </xf>
    <xf numFmtId="177" fontId="4" fillId="0" borderId="14" xfId="0" applyNumberFormat="1" applyFont="1" applyBorder="1" applyAlignment="1">
      <alignment horizontal="center" vertical="center" wrapText="1"/>
    </xf>
    <xf numFmtId="0" fontId="4" fillId="0" borderId="16" xfId="0" applyFont="1" applyBorder="1" applyAlignment="1">
      <alignment horizontal="center" vertical="center" wrapText="1" shrinkToFit="1"/>
    </xf>
    <xf numFmtId="183" fontId="4" fillId="0" borderId="14" xfId="0" applyNumberFormat="1" applyFont="1" applyBorder="1" applyAlignment="1">
      <alignment horizontal="center" vertical="center"/>
    </xf>
    <xf numFmtId="0" fontId="4" fillId="0" borderId="0" xfId="0" applyFont="1" applyAlignment="1">
      <alignment vertical="top" wrapText="1"/>
    </xf>
    <xf numFmtId="0" fontId="59" fillId="0" borderId="0" xfId="0" applyFont="1" applyAlignment="1">
      <alignment vertical="center" wrapText="1"/>
    </xf>
    <xf numFmtId="0" fontId="4" fillId="0" borderId="28" xfId="0" applyFont="1" applyBorder="1" applyAlignment="1">
      <alignment horizontal="center" vertical="center"/>
    </xf>
    <xf numFmtId="0" fontId="4" fillId="38" borderId="177" xfId="0" applyFont="1" applyFill="1" applyBorder="1" applyAlignment="1">
      <alignment horizontal="center" vertical="center"/>
    </xf>
    <xf numFmtId="0" fontId="4" fillId="32" borderId="177" xfId="0" applyFont="1" applyFill="1" applyBorder="1" applyAlignment="1">
      <alignment horizontal="center" vertical="center"/>
    </xf>
    <xf numFmtId="0" fontId="9" fillId="0" borderId="0" xfId="0" applyFont="1" applyAlignment="1">
      <alignment vertical="top" wrapText="1"/>
    </xf>
    <xf numFmtId="0" fontId="9" fillId="0" borderId="0" xfId="0" applyFont="1" applyAlignment="1">
      <alignment vertical="center" wrapText="1"/>
    </xf>
    <xf numFmtId="0" fontId="4" fillId="27" borderId="49" xfId="0" applyFont="1" applyFill="1" applyBorder="1" applyAlignment="1">
      <alignment vertical="center" wrapText="1"/>
    </xf>
    <xf numFmtId="0" fontId="54" fillId="0" borderId="0" xfId="0" applyFont="1" applyAlignment="1">
      <alignment horizontal="left" vertical="center" wrapText="1"/>
    </xf>
    <xf numFmtId="0" fontId="54" fillId="0" borderId="0" xfId="0" applyFont="1" applyAlignment="1">
      <alignment vertical="top"/>
    </xf>
    <xf numFmtId="0" fontId="4" fillId="0" borderId="0" xfId="0" applyFont="1" applyAlignment="1">
      <alignment vertical="center" wrapText="1"/>
    </xf>
    <xf numFmtId="0" fontId="4" fillId="24" borderId="33" xfId="0" applyFont="1" applyFill="1" applyBorder="1" applyAlignment="1">
      <alignment horizontal="center" vertical="center"/>
    </xf>
    <xf numFmtId="0" fontId="4" fillId="24" borderId="34" xfId="0" applyFont="1" applyFill="1" applyBorder="1" applyAlignment="1">
      <alignment horizontal="center" vertical="center"/>
    </xf>
    <xf numFmtId="0" fontId="4" fillId="24" borderId="35" xfId="0" applyFont="1" applyFill="1" applyBorder="1" applyAlignment="1">
      <alignment horizontal="center" vertical="center"/>
    </xf>
    <xf numFmtId="0" fontId="4" fillId="25" borderId="36" xfId="0" applyFont="1" applyFill="1" applyBorder="1" applyAlignment="1">
      <alignment horizontal="left" vertical="center" indent="1"/>
    </xf>
    <xf numFmtId="0" fontId="4" fillId="25" borderId="29" xfId="0" applyFont="1" applyFill="1" applyBorder="1" applyAlignment="1">
      <alignment horizontal="left" vertical="center" indent="1"/>
    </xf>
    <xf numFmtId="0" fontId="4" fillId="25" borderId="31" xfId="0" applyFont="1" applyFill="1" applyBorder="1" applyAlignment="1">
      <alignment horizontal="left" vertical="center" indent="1"/>
    </xf>
    <xf numFmtId="0" fontId="4" fillId="24" borderId="27" xfId="0" applyFont="1" applyFill="1" applyBorder="1" applyAlignment="1">
      <alignment horizontal="center" vertical="center"/>
    </xf>
    <xf numFmtId="0" fontId="6" fillId="0" borderId="0" xfId="0" applyFont="1" applyAlignment="1">
      <alignment vertical="center" wrapText="1"/>
    </xf>
    <xf numFmtId="0" fontId="4" fillId="28" borderId="0" xfId="0" applyFont="1" applyFill="1" applyProtection="1">
      <protection locked="0"/>
    </xf>
    <xf numFmtId="0" fontId="53" fillId="29" borderId="0" xfId="0" applyFont="1" applyFill="1" applyAlignment="1" applyProtection="1">
      <alignment horizontal="right"/>
      <protection locked="0"/>
    </xf>
    <xf numFmtId="180" fontId="53" fillId="29" borderId="0" xfId="0" applyNumberFormat="1" applyFont="1" applyFill="1" applyAlignment="1" applyProtection="1">
      <alignment horizontal="right"/>
      <protection locked="0"/>
    </xf>
    <xf numFmtId="0" fontId="4" fillId="0" borderId="0" xfId="0" applyFont="1" applyAlignment="1" applyProtection="1">
      <alignment horizontal="right" vertical="center"/>
      <protection locked="0"/>
    </xf>
    <xf numFmtId="14" fontId="4" fillId="0" borderId="0" xfId="0" applyNumberFormat="1" applyFont="1" applyProtection="1">
      <protection locked="0"/>
    </xf>
    <xf numFmtId="178" fontId="53" fillId="29" borderId="0" xfId="0" applyNumberFormat="1" applyFont="1" applyFill="1" applyAlignment="1" applyProtection="1">
      <alignment horizontal="right"/>
      <protection locked="0"/>
    </xf>
    <xf numFmtId="14" fontId="53" fillId="29" borderId="0" xfId="0" applyNumberFormat="1" applyFont="1" applyFill="1" applyAlignment="1" applyProtection="1">
      <alignment horizontal="right"/>
      <protection locked="0"/>
    </xf>
    <xf numFmtId="176" fontId="53" fillId="29" borderId="0" xfId="0" applyNumberFormat="1" applyFont="1" applyFill="1" applyAlignment="1" applyProtection="1">
      <alignment horizontal="right"/>
      <protection locked="0"/>
    </xf>
    <xf numFmtId="0" fontId="53" fillId="29" borderId="0" xfId="0" applyFont="1" applyFill="1" applyAlignment="1" applyProtection="1">
      <alignment horizontal="left"/>
      <protection locked="0"/>
    </xf>
    <xf numFmtId="0" fontId="77" fillId="29" borderId="0" xfId="0" applyFont="1" applyFill="1" applyAlignment="1" applyProtection="1">
      <alignment horizontal="left"/>
      <protection locked="0"/>
    </xf>
    <xf numFmtId="0" fontId="53" fillId="0" borderId="0" xfId="0" applyFont="1" applyAlignment="1" applyProtection="1">
      <alignment horizontal="right"/>
      <protection locked="0"/>
    </xf>
    <xf numFmtId="0" fontId="4" fillId="0" borderId="26" xfId="0" applyFont="1" applyBorder="1" applyAlignment="1">
      <alignment vertical="center"/>
    </xf>
    <xf numFmtId="0" fontId="4" fillId="0" borderId="47" xfId="0" applyFont="1" applyBorder="1" applyAlignment="1">
      <alignment vertical="center"/>
    </xf>
    <xf numFmtId="181" fontId="4" fillId="26" borderId="0" xfId="0" applyNumberFormat="1" applyFont="1" applyFill="1" applyAlignment="1" applyProtection="1">
      <alignment horizontal="right" vertical="center"/>
      <protection locked="0"/>
    </xf>
    <xf numFmtId="0" fontId="4" fillId="0" borderId="26" xfId="0" applyFont="1" applyBorder="1" applyAlignment="1" applyProtection="1">
      <alignment vertical="center"/>
      <protection locked="0"/>
    </xf>
    <xf numFmtId="0" fontId="4" fillId="34" borderId="24" xfId="0" applyFont="1" applyFill="1" applyBorder="1" applyAlignment="1" applyProtection="1">
      <alignment horizontal="center" vertical="center"/>
      <protection locked="0"/>
    </xf>
    <xf numFmtId="0" fontId="4" fillId="34" borderId="25" xfId="0" applyFont="1" applyFill="1" applyBorder="1" applyAlignment="1" applyProtection="1">
      <alignment horizontal="center" vertical="center"/>
      <protection locked="0"/>
    </xf>
    <xf numFmtId="0" fontId="7" fillId="34" borderId="25" xfId="0" applyFont="1" applyFill="1" applyBorder="1" applyAlignment="1" applyProtection="1">
      <alignment horizontal="center" vertical="center"/>
      <protection locked="0"/>
    </xf>
    <xf numFmtId="0" fontId="4" fillId="34" borderId="37" xfId="0" applyFont="1" applyFill="1" applyBorder="1" applyAlignment="1" applyProtection="1">
      <alignment horizontal="center" vertical="center"/>
      <protection locked="0"/>
    </xf>
    <xf numFmtId="0" fontId="4" fillId="34" borderId="123" xfId="0" applyFont="1" applyFill="1" applyBorder="1" applyAlignment="1" applyProtection="1">
      <alignment horizontal="center" vertical="center"/>
      <protection locked="0"/>
    </xf>
    <xf numFmtId="0" fontId="4" fillId="34" borderId="124" xfId="0" applyFont="1" applyFill="1" applyBorder="1" applyAlignment="1" applyProtection="1">
      <alignment horizontal="center" vertical="center"/>
      <protection locked="0"/>
    </xf>
    <xf numFmtId="0" fontId="4" fillId="0" borderId="28" xfId="0" applyFont="1" applyBorder="1" applyAlignment="1">
      <alignment vertical="center"/>
    </xf>
    <xf numFmtId="0" fontId="4" fillId="0" borderId="27" xfId="0" applyFont="1" applyBorder="1" applyAlignment="1">
      <alignment vertical="center"/>
    </xf>
    <xf numFmtId="0" fontId="4" fillId="0" borderId="39" xfId="0" applyFont="1" applyBorder="1" applyAlignment="1">
      <alignment vertical="center"/>
    </xf>
    <xf numFmtId="49" fontId="4" fillId="0" borderId="114" xfId="0" applyNumberFormat="1" applyFont="1" applyBorder="1" applyAlignment="1">
      <alignment vertical="center"/>
    </xf>
    <xf numFmtId="49" fontId="4" fillId="0" borderId="27" xfId="0" applyNumberFormat="1" applyFont="1" applyBorder="1" applyAlignment="1">
      <alignment vertical="center"/>
    </xf>
    <xf numFmtId="0" fontId="5" fillId="0" borderId="0" xfId="0" applyFont="1" applyProtection="1">
      <protection hidden="1"/>
    </xf>
    <xf numFmtId="0" fontId="5" fillId="0" borderId="0" xfId="0" applyFont="1" applyAlignment="1" applyProtection="1">
      <alignment horizontal="left" vertical="center"/>
      <protection hidden="1"/>
    </xf>
    <xf numFmtId="0" fontId="3" fillId="0" borderId="0" xfId="0" applyFont="1" applyAlignment="1" applyProtection="1">
      <alignment horizontal="center" vertical="center"/>
      <protection hidden="1"/>
    </xf>
    <xf numFmtId="0" fontId="5" fillId="0" borderId="14" xfId="0" applyFont="1" applyBorder="1" applyAlignment="1" applyProtection="1">
      <alignment horizontal="center"/>
      <protection hidden="1"/>
    </xf>
    <xf numFmtId="0" fontId="5" fillId="0" borderId="14" xfId="0" applyFont="1" applyBorder="1" applyProtection="1">
      <protection hidden="1"/>
    </xf>
    <xf numFmtId="0" fontId="5" fillId="0" borderId="46" xfId="0" applyFont="1" applyBorder="1" applyProtection="1">
      <protection hidden="1"/>
    </xf>
    <xf numFmtId="0" fontId="0" fillId="0" borderId="17" xfId="0" applyBorder="1" applyAlignment="1" applyProtection="1">
      <alignment horizontal="left"/>
      <protection hidden="1"/>
    </xf>
    <xf numFmtId="0" fontId="5" fillId="0" borderId="14" xfId="0" applyFont="1" applyBorder="1" applyAlignment="1" applyProtection="1">
      <alignment horizontal="center" vertical="center" wrapText="1"/>
      <protection hidden="1"/>
    </xf>
    <xf numFmtId="0" fontId="5" fillId="0" borderId="140" xfId="0" applyFont="1" applyBorder="1" applyAlignment="1" applyProtection="1">
      <alignment horizontal="center" vertical="center" wrapText="1"/>
      <protection hidden="1"/>
    </xf>
    <xf numFmtId="0" fontId="17"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0" xfId="0" applyFont="1" applyAlignment="1" applyProtection="1">
      <alignment vertical="center"/>
      <protection hidden="1"/>
    </xf>
    <xf numFmtId="14" fontId="5" fillId="0" borderId="0" xfId="0" applyNumberFormat="1" applyFont="1" applyAlignment="1" applyProtection="1">
      <alignment vertical="center"/>
      <protection hidden="1"/>
    </xf>
    <xf numFmtId="0" fontId="5" fillId="0" borderId="13" xfId="0" applyFont="1" applyBorder="1" applyAlignment="1" applyProtection="1">
      <alignment vertical="center"/>
      <protection hidden="1"/>
    </xf>
    <xf numFmtId="0" fontId="5" fillId="0" borderId="0" xfId="0" applyFont="1" applyAlignment="1" applyProtection="1">
      <alignment horizontal="right" vertical="center"/>
      <protection hidden="1"/>
    </xf>
    <xf numFmtId="0" fontId="5" fillId="0" borderId="11" xfId="0" applyFont="1" applyBorder="1" applyAlignment="1" applyProtection="1">
      <alignment horizontal="center" vertical="center" wrapText="1"/>
      <protection hidden="1"/>
    </xf>
    <xf numFmtId="0" fontId="5" fillId="0" borderId="11" xfId="0" applyFont="1" applyBorder="1" applyAlignment="1" applyProtection="1">
      <alignment horizontal="left" vertical="center" wrapText="1"/>
      <protection hidden="1"/>
    </xf>
    <xf numFmtId="0" fontId="5" fillId="0" borderId="143" xfId="0" applyFont="1" applyBorder="1" applyAlignment="1" applyProtection="1">
      <alignment horizontal="left" vertical="center" wrapText="1"/>
      <protection hidden="1"/>
    </xf>
    <xf numFmtId="0" fontId="28" fillId="0" borderId="0" xfId="0" applyFont="1" applyAlignment="1" applyProtection="1">
      <alignment horizontal="center" vertical="center"/>
      <protection hidden="1"/>
    </xf>
    <xf numFmtId="0" fontId="5" fillId="0" borderId="14" xfId="0" applyFont="1" applyBorder="1" applyAlignment="1" applyProtection="1">
      <alignment vertical="center"/>
      <protection hidden="1"/>
    </xf>
    <xf numFmtId="0" fontId="5" fillId="0" borderId="17" xfId="0" applyFont="1" applyBorder="1" applyAlignment="1" applyProtection="1">
      <alignment vertical="center"/>
      <protection hidden="1"/>
    </xf>
    <xf numFmtId="0" fontId="5" fillId="0" borderId="14" xfId="0" applyFont="1" applyBorder="1" applyAlignment="1" applyProtection="1">
      <alignment horizontal="left" vertical="center" wrapText="1"/>
      <protection hidden="1"/>
    </xf>
    <xf numFmtId="0" fontId="5" fillId="0" borderId="140" xfId="0" applyFont="1" applyBorder="1" applyAlignment="1" applyProtection="1">
      <alignment horizontal="left" vertical="center" wrapText="1"/>
      <protection hidden="1"/>
    </xf>
    <xf numFmtId="188" fontId="3" fillId="0" borderId="0" xfId="0" applyNumberFormat="1" applyFont="1" applyAlignment="1" applyProtection="1">
      <alignment vertical="center"/>
      <protection hidden="1"/>
    </xf>
    <xf numFmtId="0" fontId="5" fillId="0" borderId="16" xfId="0" applyFont="1" applyBorder="1" applyAlignment="1" applyProtection="1">
      <alignment vertical="center"/>
      <protection hidden="1"/>
    </xf>
    <xf numFmtId="0" fontId="5" fillId="0" borderId="14" xfId="0" applyFont="1" applyBorder="1" applyAlignment="1" applyProtection="1">
      <alignment vertical="center" wrapText="1"/>
      <protection hidden="1"/>
    </xf>
    <xf numFmtId="0" fontId="5" fillId="0" borderId="19" xfId="0" applyFont="1" applyBorder="1" applyAlignment="1" applyProtection="1">
      <alignment vertical="center"/>
      <protection hidden="1"/>
    </xf>
    <xf numFmtId="180" fontId="5" fillId="0" borderId="0" xfId="0" applyNumberFormat="1" applyFont="1" applyAlignment="1" applyProtection="1">
      <alignment horizontal="right" vertic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5" xfId="0" applyFont="1" applyBorder="1" applyAlignment="1" applyProtection="1">
      <alignment horizontal="center" vertical="center"/>
      <protection hidden="1"/>
    </xf>
    <xf numFmtId="0" fontId="5" fillId="0" borderId="12" xfId="0" applyFont="1" applyBorder="1" applyAlignment="1" applyProtection="1">
      <alignment vertical="center"/>
      <protection hidden="1"/>
    </xf>
    <xf numFmtId="0" fontId="5" fillId="0" borderId="0" xfId="0" applyFont="1" applyAlignment="1" applyProtection="1">
      <alignment vertical="center" wrapText="1"/>
      <protection hidden="1"/>
    </xf>
    <xf numFmtId="0" fontId="5" fillId="0" borderId="20" xfId="0" applyFont="1" applyBorder="1" applyAlignment="1" applyProtection="1">
      <alignment vertical="center"/>
      <protection hidden="1"/>
    </xf>
    <xf numFmtId="0" fontId="5" fillId="0" borderId="143" xfId="0" applyFont="1" applyBorder="1" applyAlignment="1" applyProtection="1">
      <alignment horizontal="center" vertical="center" wrapText="1"/>
      <protection hidden="1"/>
    </xf>
    <xf numFmtId="0" fontId="5" fillId="0" borderId="0" xfId="0" applyFont="1" applyAlignment="1" applyProtection="1">
      <alignment horizontal="right"/>
      <protection hidden="1"/>
    </xf>
    <xf numFmtId="0" fontId="5" fillId="0" borderId="0" xfId="0" applyFont="1" applyAlignment="1" applyProtection="1">
      <alignment horizontal="center"/>
      <protection hidden="1"/>
    </xf>
    <xf numFmtId="0" fontId="5" fillId="0" borderId="10" xfId="0" applyFont="1" applyBorder="1" applyAlignment="1" applyProtection="1">
      <alignment vertical="center"/>
      <protection hidden="1"/>
    </xf>
    <xf numFmtId="0" fontId="5" fillId="0" borderId="15"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5" fillId="0" borderId="145" xfId="0" applyFont="1" applyBorder="1" applyAlignment="1" applyProtection="1">
      <alignment vertical="center"/>
      <protection hidden="1"/>
    </xf>
    <xf numFmtId="0" fontId="5" fillId="0" borderId="146" xfId="0" applyFont="1" applyBorder="1" applyAlignment="1" applyProtection="1">
      <alignment vertical="center"/>
      <protection hidden="1"/>
    </xf>
    <xf numFmtId="0" fontId="3" fillId="0" borderId="148" xfId="0" applyFont="1" applyBorder="1" applyAlignment="1" applyProtection="1">
      <alignment horizontal="center" vertical="center" textRotation="255"/>
      <protection hidden="1"/>
    </xf>
    <xf numFmtId="0" fontId="5" fillId="0" borderId="0" xfId="0" applyFont="1" applyAlignment="1" applyProtection="1">
      <alignment horizontal="center" vertical="center" wrapText="1"/>
      <protection hidden="1"/>
    </xf>
    <xf numFmtId="0" fontId="4" fillId="0" borderId="14" xfId="0" applyFont="1" applyBorder="1" applyAlignment="1" applyProtection="1">
      <alignment horizontal="center"/>
      <protection hidden="1"/>
    </xf>
    <xf numFmtId="0" fontId="16" fillId="0" borderId="0" xfId="0" applyFont="1" applyAlignment="1" applyProtection="1">
      <alignment horizontal="center" vertical="center"/>
      <protection hidden="1"/>
    </xf>
    <xf numFmtId="0" fontId="5" fillId="0" borderId="75" xfId="0" applyFont="1" applyBorder="1" applyAlignment="1" applyProtection="1">
      <alignment vertical="center"/>
      <protection hidden="1"/>
    </xf>
    <xf numFmtId="0" fontId="5" fillId="0" borderId="76" xfId="0" applyFont="1" applyBorder="1" applyAlignment="1" applyProtection="1">
      <alignment vertical="center"/>
      <protection hidden="1"/>
    </xf>
    <xf numFmtId="0" fontId="11" fillId="0" borderId="0" xfId="0" applyFont="1" applyAlignment="1" applyProtection="1">
      <alignment vertical="top" wrapText="1"/>
      <protection hidden="1"/>
    </xf>
    <xf numFmtId="185" fontId="5" fillId="0" borderId="17" xfId="0" applyNumberFormat="1" applyFont="1" applyBorder="1" applyAlignment="1" applyProtection="1">
      <alignment vertical="center" shrinkToFit="1"/>
      <protection hidden="1"/>
    </xf>
    <xf numFmtId="0" fontId="5" fillId="0" borderId="10" xfId="0" applyFont="1" applyBorder="1" applyAlignment="1" applyProtection="1">
      <alignment horizontal="right" vertical="center"/>
      <protection hidden="1"/>
    </xf>
    <xf numFmtId="0" fontId="5" fillId="0" borderId="15" xfId="0" applyFont="1" applyBorder="1" applyAlignment="1" applyProtection="1">
      <alignment horizontal="right" vertical="center"/>
      <protection hidden="1"/>
    </xf>
    <xf numFmtId="0" fontId="5" fillId="0" borderId="11" xfId="0" applyFont="1" applyBorder="1" applyAlignment="1" applyProtection="1">
      <alignment vertical="center" shrinkToFit="1"/>
      <protection hidden="1"/>
    </xf>
    <xf numFmtId="0" fontId="5" fillId="0" borderId="15" xfId="0" applyFont="1" applyBorder="1" applyAlignment="1" applyProtection="1">
      <alignment horizontal="left" vertical="center"/>
      <protection hidden="1"/>
    </xf>
    <xf numFmtId="0" fontId="11" fillId="0" borderId="12" xfId="0" applyFont="1" applyBorder="1" applyAlignment="1" applyProtection="1">
      <alignment vertical="center" wrapText="1"/>
      <protection hidden="1"/>
    </xf>
    <xf numFmtId="0" fontId="11" fillId="0" borderId="30" xfId="0" applyFont="1" applyBorder="1" applyAlignment="1" applyProtection="1">
      <alignment vertical="center" wrapText="1"/>
      <protection hidden="1"/>
    </xf>
    <xf numFmtId="0" fontId="11" fillId="0" borderId="0" xfId="0" applyFont="1" applyAlignment="1" applyProtection="1">
      <alignment vertical="center" wrapText="1"/>
      <protection hidden="1"/>
    </xf>
    <xf numFmtId="0" fontId="11" fillId="0" borderId="20" xfId="0" applyFont="1" applyBorder="1" applyAlignment="1" applyProtection="1">
      <alignment vertical="center" wrapText="1"/>
      <protection hidden="1"/>
    </xf>
    <xf numFmtId="0" fontId="5" fillId="0" borderId="36" xfId="0" applyFont="1" applyBorder="1" applyProtection="1">
      <protection hidden="1"/>
    </xf>
    <xf numFmtId="0" fontId="5" fillId="0" borderId="29" xfId="0" applyFont="1" applyBorder="1" applyProtection="1">
      <protection hidden="1"/>
    </xf>
    <xf numFmtId="0" fontId="5" fillId="0" borderId="161" xfId="0" applyFont="1" applyBorder="1" applyProtection="1">
      <protection hidden="1"/>
    </xf>
    <xf numFmtId="0" fontId="5" fillId="0" borderId="162" xfId="0" applyFont="1" applyBorder="1" applyProtection="1">
      <protection hidden="1"/>
    </xf>
    <xf numFmtId="0" fontId="22" fillId="0" borderId="162" xfId="0" applyFont="1" applyBorder="1" applyProtection="1">
      <protection hidden="1"/>
    </xf>
    <xf numFmtId="0" fontId="22" fillId="0" borderId="0" xfId="0" applyFont="1" applyProtection="1">
      <protection hidden="1"/>
    </xf>
    <xf numFmtId="0" fontId="5" fillId="0" borderId="142" xfId="0" applyFont="1" applyBorder="1" applyAlignment="1" applyProtection="1">
      <alignment vertical="center"/>
      <protection hidden="1"/>
    </xf>
    <xf numFmtId="0" fontId="3" fillId="0" borderId="12" xfId="0" applyFont="1" applyBorder="1" applyAlignment="1" applyProtection="1">
      <alignment vertical="center" textRotation="255"/>
      <protection hidden="1"/>
    </xf>
    <xf numFmtId="187" fontId="5" fillId="0" borderId="0" xfId="0" applyNumberFormat="1" applyFont="1" applyAlignment="1" applyProtection="1">
      <alignment vertical="center"/>
      <protection hidden="1"/>
    </xf>
    <xf numFmtId="0" fontId="4" fillId="0" borderId="0" xfId="0" applyFont="1" applyAlignment="1" applyProtection="1">
      <alignment vertical="center"/>
      <protection hidden="1"/>
    </xf>
    <xf numFmtId="0" fontId="5" fillId="0" borderId="142" xfId="0" applyFont="1" applyBorder="1" applyProtection="1">
      <protection hidden="1"/>
    </xf>
    <xf numFmtId="0" fontId="3" fillId="0" borderId="10" xfId="0" applyFont="1" applyBorder="1" applyAlignment="1" applyProtection="1">
      <alignment vertical="center" textRotation="255"/>
      <protection hidden="1"/>
    </xf>
    <xf numFmtId="0" fontId="5" fillId="0" borderId="12" xfId="0" applyFont="1" applyBorder="1" applyAlignment="1" applyProtection="1">
      <alignment vertical="top"/>
      <protection hidden="1"/>
    </xf>
    <xf numFmtId="0" fontId="5" fillId="0" borderId="0" xfId="0" applyFont="1" applyAlignment="1" applyProtection="1">
      <alignment horizontal="center" vertical="top"/>
      <protection hidden="1"/>
    </xf>
    <xf numFmtId="0" fontId="5" fillId="0" borderId="143" xfId="0" applyFont="1" applyBorder="1" applyAlignment="1" applyProtection="1">
      <alignment vertical="center"/>
      <protection hidden="1"/>
    </xf>
    <xf numFmtId="0" fontId="5" fillId="0" borderId="12" xfId="0" applyFont="1" applyBorder="1" applyProtection="1">
      <protection hidden="1"/>
    </xf>
    <xf numFmtId="0" fontId="3" fillId="0" borderId="153" xfId="0" applyFont="1" applyBorder="1" applyProtection="1">
      <protection hidden="1"/>
    </xf>
    <xf numFmtId="0" fontId="5" fillId="0" borderId="154" xfId="0" applyFont="1" applyBorder="1" applyAlignment="1" applyProtection="1">
      <alignment vertical="center"/>
      <protection hidden="1"/>
    </xf>
    <xf numFmtId="0" fontId="5" fillId="0" borderId="152" xfId="0" applyFont="1" applyBorder="1" applyAlignment="1" applyProtection="1">
      <alignment vertical="center"/>
      <protection hidden="1"/>
    </xf>
    <xf numFmtId="0" fontId="5" fillId="0" borderId="153" xfId="0" applyFont="1" applyBorder="1" applyAlignment="1" applyProtection="1">
      <alignment vertical="top"/>
      <protection hidden="1"/>
    </xf>
    <xf numFmtId="0" fontId="5" fillId="0" borderId="154" xfId="0" applyFont="1" applyBorder="1" applyAlignment="1" applyProtection="1">
      <alignment vertical="top"/>
      <protection hidden="1"/>
    </xf>
    <xf numFmtId="0" fontId="5" fillId="0" borderId="152" xfId="0" applyFont="1" applyBorder="1" applyAlignment="1" applyProtection="1">
      <alignment vertical="top"/>
      <protection hidden="1"/>
    </xf>
    <xf numFmtId="0" fontId="87" fillId="0" borderId="0" xfId="0" applyFont="1" applyProtection="1">
      <protection hidden="1"/>
    </xf>
    <xf numFmtId="0" fontId="5" fillId="0" borderId="36" xfId="0" applyFont="1" applyBorder="1"/>
    <xf numFmtId="0" fontId="9" fillId="0" borderId="0" xfId="0" applyFont="1" applyAlignment="1">
      <alignment horizontal="center" vertical="center"/>
    </xf>
    <xf numFmtId="0" fontId="91" fillId="40" borderId="180" xfId="0" applyFont="1" applyFill="1" applyBorder="1" applyAlignment="1">
      <alignment vertical="center" wrapText="1"/>
    </xf>
    <xf numFmtId="0" fontId="3" fillId="0" borderId="11" xfId="0" applyFont="1" applyBorder="1" applyAlignment="1">
      <alignment horizontal="center" vertical="center"/>
    </xf>
    <xf numFmtId="0" fontId="3" fillId="0" borderId="0" xfId="0" applyFont="1" applyAlignment="1" applyProtection="1">
      <alignment vertical="center"/>
      <protection hidden="1"/>
    </xf>
    <xf numFmtId="0" fontId="28" fillId="0" borderId="0" xfId="0" applyFont="1" applyAlignment="1" applyProtection="1">
      <alignment vertical="center"/>
      <protection hidden="1"/>
    </xf>
    <xf numFmtId="0" fontId="3" fillId="0" borderId="0" xfId="0" applyFont="1" applyAlignment="1">
      <alignment vertical="center"/>
    </xf>
    <xf numFmtId="0" fontId="28" fillId="0" borderId="0" xfId="0" applyFont="1" applyAlignment="1">
      <alignment vertical="center"/>
    </xf>
    <xf numFmtId="0" fontId="28" fillId="0" borderId="11" xfId="0" applyFont="1" applyBorder="1" applyAlignment="1">
      <alignment vertical="center"/>
    </xf>
    <xf numFmtId="0" fontId="54" fillId="0" borderId="0" xfId="0" applyFont="1" applyAlignment="1">
      <alignment horizontal="left" vertical="center"/>
    </xf>
    <xf numFmtId="0" fontId="80" fillId="41" borderId="0" xfId="0" applyFont="1" applyFill="1"/>
    <xf numFmtId="0" fontId="4" fillId="27" borderId="170" xfId="0" applyFont="1" applyFill="1" applyBorder="1" applyAlignment="1">
      <alignment vertical="center" wrapText="1"/>
    </xf>
    <xf numFmtId="0" fontId="11" fillId="0" borderId="178" xfId="0" applyFont="1" applyBorder="1" applyAlignment="1" applyProtection="1">
      <alignment vertical="center" wrapText="1"/>
      <protection hidden="1"/>
    </xf>
    <xf numFmtId="0" fontId="11" fillId="0" borderId="178" xfId="0" applyFont="1" applyBorder="1" applyAlignment="1">
      <alignment vertical="center" wrapText="1"/>
    </xf>
    <xf numFmtId="0" fontId="11" fillId="0" borderId="193" xfId="0" applyFont="1" applyBorder="1" applyAlignment="1" applyProtection="1">
      <alignment vertical="center" wrapText="1"/>
      <protection hidden="1"/>
    </xf>
    <xf numFmtId="0" fontId="11" fillId="0" borderId="193" xfId="0" applyFont="1" applyBorder="1" applyAlignment="1">
      <alignment vertical="center" wrapText="1"/>
    </xf>
    <xf numFmtId="0" fontId="62" fillId="0" borderId="193" xfId="0" applyFont="1" applyBorder="1" applyAlignment="1">
      <alignment horizontal="right" vertical="center"/>
    </xf>
    <xf numFmtId="0" fontId="57" fillId="30" borderId="48" xfId="0" applyFont="1" applyFill="1" applyBorder="1" applyAlignment="1">
      <alignment horizontal="left" vertical="center" wrapText="1"/>
    </xf>
    <xf numFmtId="0" fontId="57" fillId="30" borderId="31" xfId="0" applyFont="1" applyFill="1" applyBorder="1" applyAlignment="1">
      <alignment horizontal="left" vertical="center" wrapText="1"/>
    </xf>
    <xf numFmtId="0" fontId="57" fillId="30" borderId="18" xfId="0" applyFont="1" applyFill="1" applyBorder="1" applyAlignment="1">
      <alignment horizontal="left" vertical="center" wrapText="1"/>
    </xf>
    <xf numFmtId="0" fontId="57" fillId="30" borderId="20" xfId="0" applyFont="1" applyFill="1" applyBorder="1" applyAlignment="1">
      <alignment horizontal="left" vertical="center" wrapText="1"/>
    </xf>
    <xf numFmtId="0" fontId="57" fillId="30" borderId="49" xfId="0" applyFont="1" applyFill="1" applyBorder="1" applyAlignment="1">
      <alignment horizontal="left" vertical="center" wrapText="1"/>
    </xf>
    <xf numFmtId="0" fontId="57" fillId="30" borderId="178" xfId="0" applyFont="1" applyFill="1" applyBorder="1" applyAlignment="1">
      <alignment horizontal="left" vertical="center" wrapText="1"/>
    </xf>
    <xf numFmtId="0" fontId="4" fillId="34" borderId="26" xfId="0" applyFont="1" applyFill="1" applyBorder="1" applyAlignment="1">
      <alignment horizontal="center" vertical="center"/>
    </xf>
    <xf numFmtId="0" fontId="4" fillId="34" borderId="27" xfId="0" applyFont="1" applyFill="1" applyBorder="1" applyAlignment="1">
      <alignment horizontal="center" vertical="center"/>
    </xf>
    <xf numFmtId="49" fontId="4" fillId="34" borderId="114" xfId="0" applyNumberFormat="1" applyFont="1" applyFill="1" applyBorder="1" applyAlignment="1">
      <alignment horizontal="center" vertical="center"/>
    </xf>
    <xf numFmtId="49" fontId="4" fillId="0" borderId="27" xfId="0" applyNumberFormat="1" applyFont="1" applyBorder="1" applyAlignment="1">
      <alignment horizontal="center" vertical="center"/>
    </xf>
    <xf numFmtId="49" fontId="4" fillId="0" borderId="55" xfId="0" applyNumberFormat="1" applyFont="1" applyBorder="1" applyAlignment="1">
      <alignment horizontal="center" vertical="center"/>
    </xf>
    <xf numFmtId="49" fontId="4" fillId="34" borderId="27" xfId="0" applyNumberFormat="1" applyFont="1" applyFill="1" applyBorder="1" applyAlignment="1">
      <alignment horizontal="center" vertical="center"/>
    </xf>
    <xf numFmtId="0" fontId="4" fillId="34" borderId="26" xfId="0" applyFont="1" applyFill="1" applyBorder="1" applyAlignment="1" applyProtection="1">
      <alignment horizontal="center" vertical="center"/>
      <protection locked="0"/>
    </xf>
    <xf numFmtId="0" fontId="4" fillId="34" borderId="28" xfId="0" applyFont="1" applyFill="1" applyBorder="1" applyAlignment="1" applyProtection="1">
      <alignment horizontal="center" vertical="center"/>
      <protection locked="0"/>
    </xf>
    <xf numFmtId="0" fontId="4" fillId="34" borderId="27" xfId="0" applyFont="1" applyFill="1" applyBorder="1" applyAlignment="1" applyProtection="1">
      <alignment horizontal="center" vertical="center"/>
      <protection locked="0"/>
    </xf>
    <xf numFmtId="0" fontId="4" fillId="0" borderId="26" xfId="0" applyFont="1" applyBorder="1" applyAlignment="1">
      <alignment horizontal="center" vertical="center"/>
    </xf>
    <xf numFmtId="0" fontId="4" fillId="0" borderId="47" xfId="0" applyFont="1" applyBorder="1" applyAlignment="1">
      <alignment horizontal="center" vertical="center"/>
    </xf>
    <xf numFmtId="0" fontId="4" fillId="34" borderId="14" xfId="0" applyFont="1" applyFill="1" applyBorder="1" applyAlignment="1" applyProtection="1">
      <alignment horizontal="center" vertical="center"/>
      <protection locked="0"/>
    </xf>
    <xf numFmtId="0" fontId="4" fillId="0" borderId="60" xfId="0" applyFont="1" applyBorder="1" applyAlignment="1">
      <alignment vertical="center"/>
    </xf>
    <xf numFmtId="0" fontId="4" fillId="0" borderId="61" xfId="0" applyFont="1" applyBorder="1" applyAlignment="1">
      <alignment vertical="center"/>
    </xf>
    <xf numFmtId="0" fontId="4" fillId="0" borderId="27" xfId="0" applyFont="1" applyBorder="1" applyAlignment="1">
      <alignment horizontal="center" vertical="center"/>
    </xf>
    <xf numFmtId="0" fontId="4" fillId="0" borderId="55" xfId="0" applyFont="1" applyBorder="1" applyAlignment="1">
      <alignment horizontal="center" vertical="center"/>
    </xf>
    <xf numFmtId="0" fontId="4" fillId="30" borderId="39" xfId="0" applyFont="1" applyFill="1" applyBorder="1" applyAlignment="1">
      <alignment horizontal="center" vertical="center"/>
    </xf>
    <xf numFmtId="0" fontId="4" fillId="30" borderId="26" xfId="0" applyFont="1" applyFill="1" applyBorder="1" applyAlignment="1">
      <alignment horizontal="center" vertical="center"/>
    </xf>
    <xf numFmtId="0" fontId="4" fillId="30" borderId="38" xfId="0" applyFont="1" applyFill="1" applyBorder="1" applyAlignment="1">
      <alignment horizontal="center" vertical="center"/>
    </xf>
    <xf numFmtId="0" fontId="4" fillId="0" borderId="29" xfId="0" applyFont="1" applyBorder="1" applyAlignment="1">
      <alignment horizontal="center" vertical="center" wrapText="1"/>
    </xf>
    <xf numFmtId="0" fontId="4" fillId="37" borderId="11" xfId="0" applyFont="1" applyFill="1" applyBorder="1" applyAlignment="1">
      <alignment horizontal="center" vertical="center" wrapText="1"/>
    </xf>
    <xf numFmtId="0" fontId="4" fillId="37" borderId="15" xfId="0" applyFont="1" applyFill="1" applyBorder="1" applyAlignment="1">
      <alignment horizontal="center" vertical="center" wrapText="1"/>
    </xf>
    <xf numFmtId="177" fontId="4" fillId="34" borderId="29" xfId="0" applyNumberFormat="1" applyFont="1" applyFill="1" applyBorder="1" applyAlignment="1" applyProtection="1">
      <alignment horizontal="center" vertical="center" wrapText="1"/>
      <protection locked="0"/>
    </xf>
    <xf numFmtId="177" fontId="7" fillId="34" borderId="11" xfId="0" applyNumberFormat="1" applyFont="1" applyFill="1" applyBorder="1" applyAlignment="1" applyProtection="1">
      <alignment horizontal="center" vertical="center"/>
      <protection locked="0"/>
    </xf>
    <xf numFmtId="183" fontId="4" fillId="34" borderId="14" xfId="0" applyNumberFormat="1" applyFont="1" applyFill="1" applyBorder="1" applyAlignment="1" applyProtection="1">
      <alignment horizontal="center" vertical="center" wrapText="1"/>
      <protection locked="0"/>
    </xf>
    <xf numFmtId="177" fontId="4" fillId="34" borderId="11" xfId="0" applyNumberFormat="1" applyFont="1" applyFill="1" applyBorder="1" applyAlignment="1" applyProtection="1">
      <alignment horizontal="center" vertical="center"/>
      <protection locked="0"/>
    </xf>
    <xf numFmtId="0" fontId="4" fillId="0" borderId="11" xfId="0" applyFont="1" applyBorder="1" applyAlignment="1">
      <alignment horizontal="left" vertical="center"/>
    </xf>
    <xf numFmtId="0" fontId="4" fillId="0" borderId="15" xfId="0" applyFont="1" applyBorder="1" applyAlignment="1">
      <alignment horizontal="left" vertical="center"/>
    </xf>
    <xf numFmtId="177" fontId="4" fillId="0" borderId="29" xfId="0" applyNumberFormat="1" applyFont="1" applyBorder="1" applyAlignment="1">
      <alignment horizontal="center" vertical="center" wrapText="1"/>
    </xf>
    <xf numFmtId="177" fontId="4" fillId="0" borderId="58" xfId="0" applyNumberFormat="1" applyFont="1" applyBorder="1" applyAlignment="1">
      <alignment horizontal="center" vertical="center" wrapText="1"/>
    </xf>
    <xf numFmtId="182" fontId="4" fillId="0" borderId="14" xfId="0" applyNumberFormat="1" applyFont="1" applyBorder="1" applyAlignment="1">
      <alignment horizontal="center" vertical="center" wrapText="1"/>
    </xf>
    <xf numFmtId="182" fontId="4" fillId="0" borderId="17" xfId="0" applyNumberFormat="1" applyFont="1" applyBorder="1" applyAlignment="1">
      <alignment horizontal="center" vertical="center" wrapText="1"/>
    </xf>
    <xf numFmtId="0" fontId="1" fillId="0" borderId="0" xfId="0" applyFont="1" applyAlignment="1">
      <alignment vertical="center"/>
    </xf>
    <xf numFmtId="0" fontId="4" fillId="37" borderId="10" xfId="0" applyFont="1" applyFill="1" applyBorder="1" applyAlignment="1">
      <alignment horizontal="center" vertical="center"/>
    </xf>
    <xf numFmtId="0" fontId="4" fillId="37" borderId="11" xfId="0" applyFont="1" applyFill="1" applyBorder="1" applyAlignment="1">
      <alignment horizontal="center" vertical="center"/>
    </xf>
    <xf numFmtId="0" fontId="76" fillId="34" borderId="169" xfId="0" applyFont="1" applyFill="1" applyBorder="1" applyAlignment="1">
      <alignment horizontal="left" vertical="top" wrapText="1"/>
    </xf>
    <xf numFmtId="0" fontId="76" fillId="34" borderId="181" xfId="0" applyFont="1" applyFill="1" applyBorder="1" applyAlignment="1">
      <alignment horizontal="left" vertical="top" wrapText="1"/>
    </xf>
    <xf numFmtId="0" fontId="76" fillId="34" borderId="182" xfId="0" applyFont="1" applyFill="1" applyBorder="1" applyAlignment="1">
      <alignment horizontal="left" vertical="top" wrapText="1"/>
    </xf>
    <xf numFmtId="0" fontId="30" fillId="36" borderId="89" xfId="0" applyFont="1" applyFill="1" applyBorder="1" applyAlignment="1">
      <alignment horizontal="left" vertical="top" wrapText="1"/>
    </xf>
    <xf numFmtId="0" fontId="30" fillId="36" borderId="102" xfId="0" applyFont="1" applyFill="1" applyBorder="1" applyAlignment="1">
      <alignment horizontal="left" vertical="top" wrapText="1"/>
    </xf>
    <xf numFmtId="0" fontId="16" fillId="0" borderId="48" xfId="0" applyFont="1" applyBorder="1" applyAlignment="1">
      <alignment horizontal="left" vertical="center" wrapText="1"/>
    </xf>
    <xf numFmtId="0" fontId="16" fillId="0" borderId="29" xfId="0" applyFont="1" applyBorder="1" applyAlignment="1">
      <alignment horizontal="left" vertical="center"/>
    </xf>
    <xf numFmtId="0" fontId="16" fillId="0" borderId="31" xfId="0" applyFont="1" applyBorder="1" applyAlignment="1">
      <alignment horizontal="left" vertical="center"/>
    </xf>
    <xf numFmtId="0" fontId="16" fillId="0" borderId="18" xfId="0" applyFont="1" applyBorder="1" applyAlignment="1">
      <alignment horizontal="left" vertical="center"/>
    </xf>
    <xf numFmtId="0" fontId="16" fillId="0" borderId="0" xfId="0" applyFont="1" applyAlignment="1">
      <alignment horizontal="left" vertical="center"/>
    </xf>
    <xf numFmtId="0" fontId="16" fillId="0" borderId="20" xfId="0" applyFont="1" applyBorder="1" applyAlignment="1">
      <alignment horizontal="left" vertical="center"/>
    </xf>
    <xf numFmtId="0" fontId="16" fillId="0" borderId="49" xfId="0" applyFont="1" applyBorder="1" applyAlignment="1">
      <alignment horizontal="left" vertical="center"/>
    </xf>
    <xf numFmtId="0" fontId="16" fillId="0" borderId="170" xfId="0" applyFont="1" applyBorder="1" applyAlignment="1">
      <alignment horizontal="left" vertical="center"/>
    </xf>
    <xf numFmtId="0" fontId="16" fillId="0" borderId="178" xfId="0" applyFont="1" applyBorder="1" applyAlignment="1">
      <alignment horizontal="left" vertical="center"/>
    </xf>
    <xf numFmtId="0" fontId="4" fillId="27" borderId="52" xfId="0" applyFont="1" applyFill="1" applyBorder="1" applyAlignment="1">
      <alignment horizontal="center" vertical="center"/>
    </xf>
    <xf numFmtId="0" fontId="4" fillId="27" borderId="26" xfId="0" applyFont="1" applyFill="1" applyBorder="1" applyAlignment="1">
      <alignment horizontal="center" vertical="center"/>
    </xf>
    <xf numFmtId="0" fontId="4" fillId="27" borderId="38" xfId="0" applyFont="1" applyFill="1" applyBorder="1" applyAlignment="1">
      <alignment horizontal="center" vertical="center"/>
    </xf>
    <xf numFmtId="0" fontId="9" fillId="30" borderId="119" xfId="0" applyFont="1" applyFill="1" applyBorder="1" applyAlignment="1">
      <alignment horizontal="left" vertical="center" wrapText="1"/>
    </xf>
    <xf numFmtId="0" fontId="9" fillId="30" borderId="120" xfId="0" applyFont="1" applyFill="1" applyBorder="1" applyAlignment="1">
      <alignment horizontal="left" vertical="center" wrapText="1"/>
    </xf>
    <xf numFmtId="0" fontId="9" fillId="30" borderId="121" xfId="0" applyFont="1" applyFill="1" applyBorder="1" applyAlignment="1">
      <alignment horizontal="left" vertical="center" wrapText="1"/>
    </xf>
    <xf numFmtId="0" fontId="54" fillId="0" borderId="0" xfId="0" applyFont="1" applyAlignment="1">
      <alignment horizontal="left" vertical="top" wrapText="1"/>
    </xf>
    <xf numFmtId="0" fontId="4" fillId="27" borderId="46"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44" xfId="0" applyBorder="1" applyAlignment="1">
      <alignment horizontal="center" vertical="center"/>
    </xf>
    <xf numFmtId="0" fontId="0" fillId="0" borderId="15" xfId="0"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26" borderId="54" xfId="0" applyFont="1" applyFill="1" applyBorder="1" applyAlignment="1">
      <alignment horizontal="center" vertical="center"/>
    </xf>
    <xf numFmtId="0" fontId="4" fillId="26" borderId="27" xfId="0" applyFont="1" applyFill="1" applyBorder="1" applyAlignment="1">
      <alignment horizontal="center" vertical="center"/>
    </xf>
    <xf numFmtId="0" fontId="4" fillId="26" borderId="55" xfId="0" applyFont="1" applyFill="1" applyBorder="1" applyAlignment="1">
      <alignment horizontal="center" vertical="center"/>
    </xf>
    <xf numFmtId="0" fontId="4" fillId="34" borderId="29" xfId="0" applyFont="1" applyFill="1" applyBorder="1" applyAlignment="1" applyProtection="1">
      <alignment horizontal="center" vertical="center" wrapText="1"/>
      <protection locked="0"/>
    </xf>
    <xf numFmtId="0" fontId="4" fillId="27" borderId="16" xfId="0" applyFont="1" applyFill="1" applyBorder="1" applyAlignment="1">
      <alignment horizontal="center" vertical="center"/>
    </xf>
    <xf numFmtId="0" fontId="4" fillId="27" borderId="17" xfId="0" applyFont="1" applyFill="1" applyBorder="1" applyAlignment="1">
      <alignment horizontal="center" vertical="center"/>
    </xf>
    <xf numFmtId="0" fontId="4" fillId="27" borderId="10" xfId="0" applyFont="1" applyFill="1" applyBorder="1" applyAlignment="1">
      <alignment horizontal="center" vertical="center"/>
    </xf>
    <xf numFmtId="0" fontId="4" fillId="27" borderId="15" xfId="0" applyFont="1" applyFill="1" applyBorder="1" applyAlignment="1">
      <alignment horizontal="center" vertical="center"/>
    </xf>
    <xf numFmtId="0" fontId="4" fillId="27" borderId="14" xfId="0" applyFont="1" applyFill="1" applyBorder="1" applyAlignment="1">
      <alignment horizontal="center" vertical="center" wrapText="1"/>
    </xf>
    <xf numFmtId="0" fontId="4" fillId="27" borderId="17" xfId="0" applyFont="1" applyFill="1" applyBorder="1" applyAlignment="1">
      <alignment horizontal="center" vertical="center" wrapText="1"/>
    </xf>
    <xf numFmtId="0" fontId="4" fillId="27" borderId="18" xfId="0" applyFont="1" applyFill="1" applyBorder="1" applyAlignment="1">
      <alignment horizontal="center" vertical="center" wrapText="1"/>
    </xf>
    <xf numFmtId="0" fontId="4" fillId="27" borderId="0" xfId="0" applyFont="1" applyFill="1" applyAlignment="1">
      <alignment horizontal="center" vertical="center" wrapText="1"/>
    </xf>
    <xf numFmtId="0" fontId="4" fillId="27" borderId="13" xfId="0" applyFont="1" applyFill="1" applyBorder="1" applyAlignment="1">
      <alignment horizontal="center" vertical="center" wrapText="1"/>
    </xf>
    <xf numFmtId="0" fontId="4" fillId="27" borderId="44" xfId="0" applyFont="1" applyFill="1" applyBorder="1" applyAlignment="1">
      <alignment horizontal="center" vertical="center" wrapText="1"/>
    </xf>
    <xf numFmtId="0" fontId="4" fillId="27" borderId="11" xfId="0" applyFont="1" applyFill="1" applyBorder="1" applyAlignment="1">
      <alignment horizontal="center" vertical="center" wrapText="1"/>
    </xf>
    <xf numFmtId="0" fontId="4" fillId="27" borderId="15" xfId="0" applyFont="1" applyFill="1" applyBorder="1" applyAlignment="1">
      <alignment horizontal="center" vertical="center" wrapText="1"/>
    </xf>
    <xf numFmtId="0" fontId="4" fillId="0" borderId="11" xfId="0" applyFont="1" applyBorder="1" applyAlignment="1">
      <alignment horizontal="center" vertical="center"/>
    </xf>
    <xf numFmtId="49" fontId="4" fillId="34" borderId="53" xfId="0" applyNumberFormat="1" applyFont="1" applyFill="1" applyBorder="1" applyAlignment="1" applyProtection="1">
      <alignment horizontal="left" vertical="center" indent="1" shrinkToFit="1"/>
      <protection locked="0"/>
    </xf>
    <xf numFmtId="49" fontId="4" fillId="34" borderId="28" xfId="0" applyNumberFormat="1" applyFont="1" applyFill="1" applyBorder="1" applyAlignment="1" applyProtection="1">
      <alignment horizontal="left" vertical="center" indent="1" shrinkToFit="1"/>
      <protection locked="0"/>
    </xf>
    <xf numFmtId="49" fontId="4" fillId="34" borderId="45" xfId="0" applyNumberFormat="1" applyFont="1" applyFill="1" applyBorder="1" applyAlignment="1" applyProtection="1">
      <alignment horizontal="left" vertical="center" indent="1" shrinkToFit="1"/>
      <protection locked="0"/>
    </xf>
    <xf numFmtId="0" fontId="0" fillId="0" borderId="170" xfId="0" applyBorder="1" applyAlignment="1">
      <alignment horizontal="left" vertical="center"/>
    </xf>
    <xf numFmtId="0" fontId="1" fillId="0" borderId="170" xfId="0" applyFont="1" applyBorder="1" applyAlignment="1">
      <alignment horizontal="left" vertical="center"/>
    </xf>
    <xf numFmtId="178" fontId="4" fillId="35" borderId="39" xfId="0" applyNumberFormat="1" applyFont="1" applyFill="1" applyBorder="1" applyAlignment="1" applyProtection="1">
      <alignment horizontal="right" vertical="center"/>
      <protection locked="0"/>
    </xf>
    <xf numFmtId="178" fontId="4" fillId="35" borderId="26" xfId="0" applyNumberFormat="1" applyFont="1" applyFill="1" applyBorder="1" applyAlignment="1" applyProtection="1">
      <alignment horizontal="right" vertical="center"/>
      <protection locked="0"/>
    </xf>
    <xf numFmtId="0" fontId="4" fillId="39" borderId="46" xfId="0" applyFont="1" applyFill="1" applyBorder="1" applyAlignment="1">
      <alignment horizontal="center" vertical="center"/>
    </xf>
    <xf numFmtId="0" fontId="4" fillId="39" borderId="14" xfId="0" applyFont="1" applyFill="1" applyBorder="1" applyAlignment="1">
      <alignment horizontal="center" vertical="center"/>
    </xf>
    <xf numFmtId="0" fontId="4" fillId="39" borderId="18" xfId="0" applyFont="1" applyFill="1" applyBorder="1" applyAlignment="1">
      <alignment horizontal="center" vertical="center"/>
    </xf>
    <xf numFmtId="0" fontId="4" fillId="39" borderId="0" xfId="0" applyFont="1" applyFill="1" applyAlignment="1">
      <alignment horizontal="center" vertical="center"/>
    </xf>
    <xf numFmtId="0" fontId="4" fillId="39" borderId="44" xfId="0" applyFont="1" applyFill="1" applyBorder="1" applyAlignment="1">
      <alignment horizontal="center" vertical="center"/>
    </xf>
    <xf numFmtId="0" fontId="4" fillId="39" borderId="11" xfId="0" applyFont="1" applyFill="1" applyBorder="1" applyAlignment="1">
      <alignment horizontal="center" vertical="center"/>
    </xf>
    <xf numFmtId="0" fontId="4" fillId="0" borderId="39" xfId="0" applyFont="1" applyBorder="1" applyAlignment="1">
      <alignment horizontal="center" vertical="center"/>
    </xf>
    <xf numFmtId="0" fontId="7" fillId="0" borderId="29" xfId="0" applyFont="1" applyBorder="1" applyAlignment="1">
      <alignment vertical="center"/>
    </xf>
    <xf numFmtId="0" fontId="7" fillId="0" borderId="31" xfId="0" applyFont="1" applyBorder="1" applyAlignment="1">
      <alignment vertical="center"/>
    </xf>
    <xf numFmtId="0" fontId="4" fillId="0" borderId="26" xfId="0" applyFont="1" applyBorder="1" applyAlignment="1">
      <alignment horizontal="left" vertical="center"/>
    </xf>
    <xf numFmtId="0" fontId="4" fillId="0" borderId="26" xfId="0" applyFont="1" applyBorder="1" applyAlignment="1">
      <alignment horizontal="left"/>
    </xf>
    <xf numFmtId="0" fontId="4" fillId="0" borderId="47" xfId="0" applyFont="1" applyBorder="1" applyAlignment="1">
      <alignment horizontal="left"/>
    </xf>
    <xf numFmtId="0" fontId="4" fillId="0" borderId="11" xfId="0" applyFont="1" applyBorder="1" applyAlignment="1">
      <alignment vertical="center"/>
    </xf>
    <xf numFmtId="0" fontId="4" fillId="0" borderId="23" xfId="0" applyFont="1" applyBorder="1" applyAlignment="1">
      <alignment vertical="center"/>
    </xf>
    <xf numFmtId="0" fontId="4" fillId="0" borderId="14"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14" xfId="0" applyBorder="1" applyAlignment="1">
      <alignment horizontal="center" vertical="center" wrapText="1"/>
    </xf>
    <xf numFmtId="0" fontId="4" fillId="27" borderId="56" xfId="0" applyFont="1" applyFill="1" applyBorder="1" applyAlignment="1">
      <alignment horizontal="center" vertical="center"/>
    </xf>
    <xf numFmtId="0" fontId="4" fillId="27" borderId="27" xfId="0" applyFont="1" applyFill="1" applyBorder="1" applyAlignment="1">
      <alignment horizontal="center" vertical="center"/>
    </xf>
    <xf numFmtId="0" fontId="4" fillId="27" borderId="57" xfId="0" applyFont="1" applyFill="1" applyBorder="1" applyAlignment="1">
      <alignment horizontal="center" vertical="center"/>
    </xf>
    <xf numFmtId="0" fontId="4" fillId="0" borderId="26" xfId="0" applyFont="1" applyBorder="1" applyAlignment="1">
      <alignment vertical="center"/>
    </xf>
    <xf numFmtId="0" fontId="4" fillId="0" borderId="47" xfId="0" applyFont="1" applyBorder="1" applyAlignment="1">
      <alignment vertical="center"/>
    </xf>
    <xf numFmtId="0" fontId="4" fillId="0" borderId="14" xfId="0" applyFont="1" applyBorder="1" applyAlignment="1">
      <alignment vertical="center"/>
    </xf>
    <xf numFmtId="0" fontId="0" fillId="0" borderId="14" xfId="0" applyBorder="1" applyAlignment="1">
      <alignment vertical="center"/>
    </xf>
    <xf numFmtId="0" fontId="0" fillId="0" borderId="19" xfId="0" applyBorder="1" applyAlignment="1">
      <alignment vertical="center"/>
    </xf>
    <xf numFmtId="0" fontId="4" fillId="27" borderId="113" xfId="0" applyFont="1" applyFill="1" applyBorder="1" applyAlignment="1">
      <alignment horizontal="center" vertical="center"/>
    </xf>
    <xf numFmtId="0" fontId="4" fillId="27" borderId="114" xfId="0" applyFont="1" applyFill="1" applyBorder="1" applyAlignment="1">
      <alignment horizontal="center" vertical="center"/>
    </xf>
    <xf numFmtId="0" fontId="4" fillId="27" borderId="115" xfId="0" applyFont="1" applyFill="1" applyBorder="1" applyAlignment="1">
      <alignment horizontal="center" vertical="center"/>
    </xf>
    <xf numFmtId="0" fontId="4" fillId="0" borderId="29" xfId="0" applyFont="1" applyBorder="1" applyAlignment="1">
      <alignment horizontal="left" vertical="top"/>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4" fillId="34" borderId="14" xfId="0" applyFont="1" applyFill="1" applyBorder="1" applyAlignment="1" applyProtection="1">
      <alignment horizontal="center" vertical="center" wrapText="1"/>
      <protection locked="0"/>
    </xf>
    <xf numFmtId="0" fontId="4" fillId="0" borderId="16" xfId="0" applyFont="1" applyBorder="1" applyAlignment="1">
      <alignment horizontal="center" vertical="center" wrapText="1"/>
    </xf>
    <xf numFmtId="0" fontId="0" fillId="30" borderId="16" xfId="0" applyFill="1" applyBorder="1" applyAlignment="1">
      <alignment horizontal="center" vertical="center"/>
    </xf>
    <xf numFmtId="0" fontId="0" fillId="30" borderId="14" xfId="0" applyFill="1" applyBorder="1" applyAlignment="1">
      <alignment horizontal="center" vertical="center"/>
    </xf>
    <xf numFmtId="0" fontId="0" fillId="30" borderId="17" xfId="0" applyFill="1" applyBorder="1" applyAlignment="1">
      <alignment horizontal="center" vertical="center"/>
    </xf>
    <xf numFmtId="0" fontId="0" fillId="0" borderId="170" xfId="0" applyBorder="1" applyAlignment="1">
      <alignment vertical="center"/>
    </xf>
    <xf numFmtId="0" fontId="1" fillId="0" borderId="170" xfId="0" applyFont="1" applyBorder="1" applyAlignment="1">
      <alignment vertical="center"/>
    </xf>
    <xf numFmtId="0" fontId="4" fillId="0" borderId="0" xfId="0" applyFont="1" applyAlignment="1">
      <alignment horizontal="center" vertical="center" wrapText="1"/>
    </xf>
    <xf numFmtId="0" fontId="4" fillId="27" borderId="50" xfId="0" applyFont="1" applyFill="1" applyBorder="1" applyAlignment="1">
      <alignment horizontal="center" vertical="center"/>
    </xf>
    <xf numFmtId="0" fontId="4" fillId="27" borderId="28" xfId="0" applyFont="1" applyFill="1" applyBorder="1" applyAlignment="1">
      <alignment horizontal="center" vertical="center"/>
    </xf>
    <xf numFmtId="0" fontId="4" fillId="27" borderId="51" xfId="0" applyFont="1" applyFill="1" applyBorder="1" applyAlignment="1">
      <alignment horizontal="center" vertical="center"/>
    </xf>
    <xf numFmtId="0" fontId="4" fillId="27" borderId="39" xfId="0" applyFont="1" applyFill="1" applyBorder="1" applyAlignment="1">
      <alignment horizontal="center" vertical="center"/>
    </xf>
    <xf numFmtId="49" fontId="4" fillId="34" borderId="27" xfId="0" applyNumberFormat="1" applyFont="1" applyFill="1" applyBorder="1" applyAlignment="1" applyProtection="1">
      <alignment horizontal="center" vertical="center"/>
      <protection locked="0"/>
    </xf>
    <xf numFmtId="0" fontId="7" fillId="0" borderId="11" xfId="0" applyFont="1" applyBorder="1" applyAlignment="1">
      <alignment vertical="center"/>
    </xf>
    <xf numFmtId="0" fontId="7" fillId="0" borderId="23" xfId="0" applyFont="1" applyBorder="1" applyAlignment="1">
      <alignment vertical="center"/>
    </xf>
    <xf numFmtId="0" fontId="4" fillId="0" borderId="19" xfId="0" applyFont="1" applyBorder="1" applyAlignment="1">
      <alignment vertical="center"/>
    </xf>
    <xf numFmtId="0" fontId="4" fillId="38" borderId="16" xfId="0" applyFont="1" applyFill="1" applyBorder="1" applyAlignment="1" applyProtection="1">
      <alignment horizontal="center" vertical="center" wrapText="1"/>
      <protection locked="0"/>
    </xf>
    <xf numFmtId="0" fontId="4" fillId="38" borderId="14" xfId="0" applyFont="1" applyFill="1" applyBorder="1" applyAlignment="1" applyProtection="1">
      <alignment horizontal="center" vertical="center" wrapText="1"/>
      <protection locked="0"/>
    </xf>
    <xf numFmtId="0" fontId="4" fillId="34" borderId="0" xfId="0" applyFont="1" applyFill="1" applyAlignment="1" applyProtection="1">
      <alignment horizontal="center" vertical="center" wrapText="1"/>
      <protection locked="0"/>
    </xf>
    <xf numFmtId="0" fontId="30" fillId="27" borderId="52" xfId="0" applyFont="1" applyFill="1" applyBorder="1" applyAlignment="1">
      <alignment horizontal="center" vertical="center" wrapText="1"/>
    </xf>
    <xf numFmtId="0" fontId="30" fillId="27" borderId="26" xfId="0" applyFont="1" applyFill="1" applyBorder="1" applyAlignment="1">
      <alignment horizontal="center" vertical="center"/>
    </xf>
    <xf numFmtId="0" fontId="30" fillId="27" borderId="38" xfId="0" applyFont="1" applyFill="1" applyBorder="1" applyAlignment="1">
      <alignment horizontal="center" vertical="center"/>
    </xf>
    <xf numFmtId="0" fontId="27" fillId="26" borderId="0" xfId="0" applyFont="1" applyFill="1" applyAlignment="1" applyProtection="1">
      <alignment horizontal="center" wrapText="1"/>
      <protection locked="0"/>
    </xf>
    <xf numFmtId="0" fontId="27" fillId="26" borderId="0" xfId="0" applyFont="1" applyFill="1" applyAlignment="1" applyProtection="1">
      <alignment horizontal="center"/>
      <protection locked="0"/>
    </xf>
    <xf numFmtId="0" fontId="4" fillId="39" borderId="39" xfId="0" applyFont="1" applyFill="1" applyBorder="1" applyAlignment="1">
      <alignment horizontal="center" vertical="center"/>
    </xf>
    <xf numFmtId="0" fontId="4" fillId="39" borderId="38" xfId="0" applyFont="1" applyFill="1" applyBorder="1" applyAlignment="1">
      <alignment horizontal="center" vertical="center"/>
    </xf>
    <xf numFmtId="0" fontId="0" fillId="0" borderId="0" xfId="0" applyAlignment="1">
      <alignment vertical="center"/>
    </xf>
    <xf numFmtId="0" fontId="4" fillId="34" borderId="54" xfId="0" applyFont="1" applyFill="1" applyBorder="1" applyAlignment="1" applyProtection="1">
      <alignment horizontal="left" vertical="center" indent="1"/>
      <protection locked="0"/>
    </xf>
    <xf numFmtId="0" fontId="4" fillId="34" borderId="27" xfId="0" applyFont="1" applyFill="1" applyBorder="1" applyAlignment="1" applyProtection="1">
      <alignment horizontal="left" vertical="center" indent="1"/>
      <protection locked="0"/>
    </xf>
    <xf numFmtId="0" fontId="4" fillId="34" borderId="55" xfId="0" applyFont="1" applyFill="1" applyBorder="1" applyAlignment="1" applyProtection="1">
      <alignment horizontal="left" vertical="center" indent="1"/>
      <protection locked="0"/>
    </xf>
    <xf numFmtId="0" fontId="4" fillId="0" borderId="54" xfId="0" applyFont="1" applyBorder="1" applyAlignment="1">
      <alignment horizontal="center" vertical="center"/>
    </xf>
    <xf numFmtId="0" fontId="4" fillId="0" borderId="36" xfId="0" applyFont="1" applyBorder="1" applyAlignment="1">
      <alignment horizontal="center" vertical="center" wrapText="1"/>
    </xf>
    <xf numFmtId="0" fontId="13" fillId="26" borderId="53" xfId="0" applyFont="1" applyFill="1" applyBorder="1" applyAlignment="1">
      <alignment horizontal="center" vertical="center"/>
    </xf>
    <xf numFmtId="0" fontId="13" fillId="26" borderId="28" xfId="0" applyFont="1" applyFill="1" applyBorder="1" applyAlignment="1">
      <alignment horizontal="center" vertical="center"/>
    </xf>
    <xf numFmtId="0" fontId="13" fillId="26" borderId="45" xfId="0" applyFont="1" applyFill="1" applyBorder="1" applyAlignment="1">
      <alignment horizontal="center" vertical="center"/>
    </xf>
    <xf numFmtId="0" fontId="4" fillId="27" borderId="46" xfId="0" applyFont="1" applyFill="1" applyBorder="1" applyAlignment="1">
      <alignment horizontal="center" vertical="center"/>
    </xf>
    <xf numFmtId="0" fontId="4" fillId="27" borderId="14" xfId="0" applyFont="1" applyFill="1" applyBorder="1" applyAlignment="1">
      <alignment horizontal="center" vertical="center"/>
    </xf>
    <xf numFmtId="0" fontId="4" fillId="27" borderId="44" xfId="0" applyFont="1" applyFill="1" applyBorder="1" applyAlignment="1">
      <alignment horizontal="center" vertical="center"/>
    </xf>
    <xf numFmtId="0" fontId="4" fillId="27" borderId="11" xfId="0" applyFont="1" applyFill="1" applyBorder="1" applyAlignment="1">
      <alignment horizontal="center" vertical="center"/>
    </xf>
    <xf numFmtId="0" fontId="4" fillId="38" borderId="123" xfId="0" applyFont="1" applyFill="1" applyBorder="1" applyAlignment="1" applyProtection="1">
      <alignment horizontal="center" vertical="center"/>
      <protection locked="0"/>
    </xf>
    <xf numFmtId="0" fontId="4" fillId="38" borderId="124" xfId="0" applyFont="1" applyFill="1" applyBorder="1" applyAlignment="1" applyProtection="1">
      <alignment horizontal="center" vertical="center"/>
      <protection locked="0"/>
    </xf>
    <xf numFmtId="49" fontId="4" fillId="0" borderId="26" xfId="0" applyNumberFormat="1" applyFont="1" applyBorder="1" applyAlignment="1">
      <alignment horizontal="center" vertical="center"/>
    </xf>
    <xf numFmtId="49" fontId="4" fillId="34" borderId="26" xfId="0" applyNumberFormat="1" applyFont="1" applyFill="1" applyBorder="1" applyAlignment="1" applyProtection="1">
      <alignment horizontal="left" vertical="center" indent="1" shrinkToFit="1"/>
      <protection locked="0"/>
    </xf>
    <xf numFmtId="49" fontId="4" fillId="34" borderId="11" xfId="0" applyNumberFormat="1" applyFont="1" applyFill="1" applyBorder="1" applyAlignment="1" applyProtection="1">
      <alignment horizontal="left" vertical="center" indent="1" shrinkToFit="1"/>
      <protection locked="0"/>
    </xf>
    <xf numFmtId="0" fontId="4" fillId="27" borderId="193" xfId="0" applyFont="1" applyFill="1" applyBorder="1" applyAlignment="1">
      <alignment horizontal="center" vertical="center"/>
    </xf>
    <xf numFmtId="0" fontId="4" fillId="27" borderId="170" xfId="0" applyFont="1" applyFill="1" applyBorder="1" applyAlignment="1">
      <alignment horizontal="center" vertical="center"/>
    </xf>
    <xf numFmtId="0" fontId="4" fillId="27" borderId="179" xfId="0" applyFont="1" applyFill="1" applyBorder="1" applyAlignment="1">
      <alignment horizontal="center" vertical="center"/>
    </xf>
    <xf numFmtId="0" fontId="15" fillId="0" borderId="0" xfId="0" applyFont="1" applyAlignment="1">
      <alignment horizontal="left" vertical="center"/>
    </xf>
    <xf numFmtId="0" fontId="4" fillId="34" borderId="39" xfId="0" applyFont="1" applyFill="1" applyBorder="1" applyAlignment="1" applyProtection="1">
      <alignment horizontal="left" vertical="center" indent="1" shrinkToFit="1"/>
      <protection locked="0"/>
    </xf>
    <xf numFmtId="0" fontId="4" fillId="34" borderId="26" xfId="0" applyFont="1" applyFill="1" applyBorder="1" applyAlignment="1" applyProtection="1">
      <alignment horizontal="left" vertical="center" indent="1" shrinkToFit="1"/>
      <protection locked="0"/>
    </xf>
    <xf numFmtId="0" fontId="4" fillId="34" borderId="47" xfId="0" applyFont="1" applyFill="1" applyBorder="1" applyAlignment="1" applyProtection="1">
      <alignment horizontal="left" vertical="center" indent="1" shrinkToFit="1"/>
      <protection locked="0"/>
    </xf>
    <xf numFmtId="0" fontId="4" fillId="27" borderId="48" xfId="0" applyFont="1" applyFill="1" applyBorder="1" applyAlignment="1">
      <alignment horizontal="center" vertical="center" wrapText="1"/>
    </xf>
    <xf numFmtId="0" fontId="4" fillId="27" borderId="29" xfId="0" applyFont="1" applyFill="1" applyBorder="1" applyAlignment="1">
      <alignment horizontal="center" vertical="center" wrapText="1"/>
    </xf>
    <xf numFmtId="0" fontId="4" fillId="27" borderId="58" xfId="0" applyFont="1" applyFill="1" applyBorder="1" applyAlignment="1">
      <alignment horizontal="center" vertical="center" wrapText="1"/>
    </xf>
    <xf numFmtId="0" fontId="13" fillId="26" borderId="39" xfId="0" applyFont="1" applyFill="1" applyBorder="1" applyAlignment="1">
      <alignment horizontal="center" vertical="center"/>
    </xf>
    <xf numFmtId="0" fontId="13" fillId="26" borderId="26" xfId="0" applyFont="1" applyFill="1" applyBorder="1" applyAlignment="1">
      <alignment horizontal="center" vertical="center"/>
    </xf>
    <xf numFmtId="0" fontId="13" fillId="26" borderId="47" xfId="0" applyFont="1" applyFill="1" applyBorder="1" applyAlignment="1">
      <alignment horizontal="center" vertical="center"/>
    </xf>
    <xf numFmtId="0" fontId="4" fillId="34" borderId="11" xfId="0" applyFont="1" applyFill="1" applyBorder="1" applyAlignment="1" applyProtection="1">
      <alignment horizontal="left" vertical="center" indent="1" shrinkToFit="1"/>
      <protection locked="0"/>
    </xf>
    <xf numFmtId="0" fontId="4" fillId="34" borderId="23" xfId="0" applyFont="1" applyFill="1" applyBorder="1" applyAlignment="1" applyProtection="1">
      <alignment horizontal="left" vertical="center" indent="1" shrinkToFit="1"/>
      <protection locked="0"/>
    </xf>
    <xf numFmtId="49" fontId="4" fillId="34" borderId="39" xfId="0" applyNumberFormat="1" applyFont="1" applyFill="1" applyBorder="1" applyAlignment="1" applyProtection="1">
      <alignment horizontal="left" vertical="center" indent="1" shrinkToFit="1"/>
      <protection locked="0"/>
    </xf>
    <xf numFmtId="49" fontId="4" fillId="34" borderId="47" xfId="0" applyNumberFormat="1" applyFont="1" applyFill="1" applyBorder="1" applyAlignment="1" applyProtection="1">
      <alignment horizontal="left" vertical="center" indent="1" shrinkToFit="1"/>
      <protection locked="0"/>
    </xf>
    <xf numFmtId="0" fontId="4" fillId="34" borderId="124" xfId="0" applyFont="1" applyFill="1" applyBorder="1" applyAlignment="1" applyProtection="1">
      <alignment horizontal="center" vertical="center"/>
      <protection locked="0"/>
    </xf>
    <xf numFmtId="0" fontId="4" fillId="34" borderId="187" xfId="0" applyFont="1" applyFill="1" applyBorder="1" applyAlignment="1" applyProtection="1">
      <alignment horizontal="center" vertical="center"/>
      <protection locked="0"/>
    </xf>
    <xf numFmtId="49" fontId="4" fillId="34" borderId="54" xfId="0" applyNumberFormat="1" applyFont="1" applyFill="1" applyBorder="1" applyAlignment="1" applyProtection="1">
      <alignment horizontal="center" vertical="center"/>
      <protection locked="0"/>
    </xf>
    <xf numFmtId="49" fontId="4" fillId="34" borderId="39" xfId="0" applyNumberFormat="1" applyFont="1" applyFill="1" applyBorder="1" applyAlignment="1" applyProtection="1">
      <alignment horizontal="center" vertical="center"/>
      <protection locked="0"/>
    </xf>
    <xf numFmtId="49" fontId="4" fillId="34" borderId="26" xfId="0" applyNumberFormat="1" applyFont="1" applyFill="1" applyBorder="1" applyAlignment="1" applyProtection="1">
      <alignment horizontal="center" vertical="center"/>
      <protection locked="0"/>
    </xf>
    <xf numFmtId="49" fontId="4" fillId="34" borderId="38" xfId="0" applyNumberFormat="1" applyFont="1" applyFill="1" applyBorder="1" applyAlignment="1" applyProtection="1">
      <alignment horizontal="center" vertical="center"/>
      <protection locked="0"/>
    </xf>
    <xf numFmtId="0" fontId="4" fillId="26" borderId="39" xfId="0" applyFont="1" applyFill="1" applyBorder="1" applyAlignment="1">
      <alignment horizontal="center" vertical="center"/>
    </xf>
    <xf numFmtId="0" fontId="4" fillId="26" borderId="26" xfId="0" applyFont="1" applyFill="1" applyBorder="1" applyAlignment="1">
      <alignment horizontal="center" vertical="center"/>
    </xf>
    <xf numFmtId="0" fontId="4" fillId="26" borderId="47" xfId="0" applyFont="1" applyFill="1" applyBorder="1" applyAlignment="1">
      <alignment horizontal="center" vertical="center"/>
    </xf>
    <xf numFmtId="49" fontId="4" fillId="34" borderId="39" xfId="0" applyNumberFormat="1" applyFont="1" applyFill="1" applyBorder="1" applyAlignment="1" applyProtection="1">
      <alignment horizontal="left" vertical="center" wrapText="1" indent="1"/>
      <protection locked="0"/>
    </xf>
    <xf numFmtId="49" fontId="4" fillId="34" borderId="26" xfId="0" applyNumberFormat="1" applyFont="1" applyFill="1" applyBorder="1" applyAlignment="1" applyProtection="1">
      <alignment horizontal="left" vertical="center" wrapText="1" indent="1"/>
      <protection locked="0"/>
    </xf>
    <xf numFmtId="49" fontId="4" fillId="34" borderId="47" xfId="0" applyNumberFormat="1" applyFont="1" applyFill="1" applyBorder="1" applyAlignment="1" applyProtection="1">
      <alignment horizontal="left" vertical="center" wrapText="1" indent="1"/>
      <protection locked="0"/>
    </xf>
    <xf numFmtId="0" fontId="4" fillId="38" borderId="53" xfId="0" applyFont="1" applyFill="1" applyBorder="1" applyAlignment="1" applyProtection="1">
      <alignment horizontal="center" vertical="center"/>
      <protection locked="0"/>
    </xf>
    <xf numFmtId="0" fontId="4" fillId="38" borderId="28" xfId="0" applyFont="1" applyFill="1" applyBorder="1" applyAlignment="1" applyProtection="1">
      <alignment horizontal="center" vertical="center"/>
      <protection locked="0"/>
    </xf>
    <xf numFmtId="49" fontId="4" fillId="0" borderId="116" xfId="0" applyNumberFormat="1" applyFont="1" applyBorder="1" applyAlignment="1">
      <alignment horizontal="center" vertical="center"/>
    </xf>
    <xf numFmtId="49" fontId="4" fillId="0" borderId="114" xfId="0" applyNumberFormat="1" applyFont="1" applyBorder="1" applyAlignment="1">
      <alignment horizontal="center" vertical="center"/>
    </xf>
    <xf numFmtId="49" fontId="4" fillId="0" borderId="117" xfId="0" applyNumberFormat="1" applyFont="1" applyBorder="1" applyAlignment="1">
      <alignment horizontal="center" vertical="center"/>
    </xf>
    <xf numFmtId="0" fontId="4" fillId="27" borderId="39"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38" xfId="0" applyBorder="1" applyAlignment="1">
      <alignment horizontal="center" vertical="center" wrapText="1"/>
    </xf>
    <xf numFmtId="177" fontId="4" fillId="0" borderId="26" xfId="0" applyNumberFormat="1" applyFont="1" applyBorder="1" applyAlignment="1">
      <alignment horizontal="center" vertical="center" wrapText="1"/>
    </xf>
    <xf numFmtId="183" fontId="4" fillId="34" borderId="26" xfId="0" applyNumberFormat="1" applyFont="1" applyFill="1" applyBorder="1" applyAlignment="1" applyProtection="1">
      <alignment horizontal="center" vertical="center"/>
      <protection locked="0"/>
    </xf>
    <xf numFmtId="183" fontId="4" fillId="30" borderId="39" xfId="0" applyNumberFormat="1" applyFont="1" applyFill="1" applyBorder="1" applyAlignment="1">
      <alignment horizontal="center" vertical="center"/>
    </xf>
    <xf numFmtId="183" fontId="4" fillId="30" borderId="26" xfId="0" applyNumberFormat="1" applyFont="1" applyFill="1" applyBorder="1" applyAlignment="1">
      <alignment horizontal="center" vertical="center"/>
    </xf>
    <xf numFmtId="183" fontId="4" fillId="30" borderId="38" xfId="0" applyNumberFormat="1" applyFont="1" applyFill="1" applyBorder="1" applyAlignment="1">
      <alignment horizontal="center" vertical="center"/>
    </xf>
    <xf numFmtId="0" fontId="4" fillId="27" borderId="16" xfId="0" applyFont="1" applyFill="1" applyBorder="1" applyAlignment="1">
      <alignment horizontal="center" vertical="center" shrinkToFit="1"/>
    </xf>
    <xf numFmtId="0" fontId="4" fillId="27" borderId="14" xfId="0" applyFont="1" applyFill="1" applyBorder="1" applyAlignment="1">
      <alignment horizontal="center" vertical="center" shrinkToFit="1"/>
    </xf>
    <xf numFmtId="0" fontId="4" fillId="27" borderId="12" xfId="0" applyFont="1" applyFill="1" applyBorder="1" applyAlignment="1">
      <alignment horizontal="center" vertical="center" shrinkToFit="1"/>
    </xf>
    <xf numFmtId="0" fontId="4" fillId="27" borderId="0" xfId="0" applyFont="1" applyFill="1" applyAlignment="1">
      <alignment horizontal="center" vertical="center" shrinkToFit="1"/>
    </xf>
    <xf numFmtId="0" fontId="4" fillId="27" borderId="10" xfId="0" applyFont="1" applyFill="1" applyBorder="1" applyAlignment="1">
      <alignment horizontal="center" vertical="center" shrinkToFit="1"/>
    </xf>
    <xf numFmtId="0" fontId="4" fillId="27" borderId="11" xfId="0" applyFont="1" applyFill="1" applyBorder="1" applyAlignment="1">
      <alignment horizontal="center" vertical="center" shrinkToFit="1"/>
    </xf>
    <xf numFmtId="183" fontId="4" fillId="30" borderId="39" xfId="0" applyNumberFormat="1" applyFont="1" applyFill="1" applyBorder="1" applyAlignment="1">
      <alignment horizontal="center" vertical="center" wrapText="1"/>
    </xf>
    <xf numFmtId="183" fontId="4" fillId="30" borderId="26" xfId="0" applyNumberFormat="1" applyFont="1" applyFill="1" applyBorder="1" applyAlignment="1">
      <alignment horizontal="center" vertical="center" wrapText="1"/>
    </xf>
    <xf numFmtId="183" fontId="4" fillId="34" borderId="39" xfId="0" applyNumberFormat="1" applyFont="1" applyFill="1" applyBorder="1" applyAlignment="1" applyProtection="1">
      <alignment horizontal="center" vertical="center" wrapText="1"/>
      <protection locked="0"/>
    </xf>
    <xf numFmtId="183" fontId="4" fillId="34" borderId="26" xfId="0" applyNumberFormat="1" applyFont="1" applyFill="1" applyBorder="1" applyAlignment="1" applyProtection="1">
      <alignment horizontal="center" vertical="center" wrapText="1"/>
      <protection locked="0"/>
    </xf>
    <xf numFmtId="0" fontId="4" fillId="37" borderId="16" xfId="0" applyFont="1" applyFill="1" applyBorder="1" applyAlignment="1">
      <alignment horizontal="center" vertical="center" wrapText="1"/>
    </xf>
    <xf numFmtId="0" fontId="4" fillId="37" borderId="17" xfId="0" applyFont="1" applyFill="1" applyBorder="1" applyAlignment="1">
      <alignment horizontal="center" vertical="center" wrapText="1"/>
    </xf>
    <xf numFmtId="0" fontId="4" fillId="37" borderId="12" xfId="0" applyFont="1" applyFill="1" applyBorder="1" applyAlignment="1">
      <alignment horizontal="center" vertical="center" wrapText="1"/>
    </xf>
    <xf numFmtId="0" fontId="4" fillId="37" borderId="13" xfId="0" applyFont="1" applyFill="1" applyBorder="1" applyAlignment="1">
      <alignment horizontal="center" vertical="center" wrapText="1"/>
    </xf>
    <xf numFmtId="0" fontId="4" fillId="37" borderId="10" xfId="0" applyFont="1" applyFill="1" applyBorder="1" applyAlignment="1">
      <alignment horizontal="center" vertical="center" wrapText="1"/>
    </xf>
    <xf numFmtId="183" fontId="4" fillId="34" borderId="39" xfId="0" applyNumberFormat="1" applyFont="1" applyFill="1" applyBorder="1" applyAlignment="1" applyProtection="1">
      <alignment horizontal="center" vertical="center"/>
      <protection locked="0"/>
    </xf>
    <xf numFmtId="183" fontId="4" fillId="34" borderId="14" xfId="0" applyNumberFormat="1" applyFont="1" applyFill="1" applyBorder="1" applyAlignment="1" applyProtection="1">
      <alignment horizontal="center" vertical="center"/>
      <protection locked="0"/>
    </xf>
    <xf numFmtId="49" fontId="4" fillId="0" borderId="54" xfId="0" applyNumberFormat="1" applyFont="1" applyBorder="1" applyAlignment="1">
      <alignment horizontal="center" vertical="center"/>
    </xf>
    <xf numFmtId="183" fontId="4" fillId="37" borderId="39" xfId="0" applyNumberFormat="1" applyFont="1" applyFill="1" applyBorder="1" applyAlignment="1">
      <alignment horizontal="center" vertical="center"/>
    </xf>
    <xf numFmtId="183" fontId="4" fillId="37" borderId="26" xfId="0" applyNumberFormat="1" applyFont="1" applyFill="1" applyBorder="1" applyAlignment="1">
      <alignment horizontal="center" vertical="center"/>
    </xf>
    <xf numFmtId="177" fontId="4" fillId="34" borderId="26" xfId="0" applyNumberFormat="1" applyFont="1" applyFill="1" applyBorder="1" applyAlignment="1" applyProtection="1">
      <alignment horizontal="center" vertical="center" wrapText="1"/>
      <protection locked="0"/>
    </xf>
    <xf numFmtId="0" fontId="4" fillId="24" borderId="56" xfId="0" applyFont="1" applyFill="1" applyBorder="1" applyAlignment="1">
      <alignment horizontal="center" vertical="center"/>
    </xf>
    <xf numFmtId="0" fontId="4" fillId="24" borderId="27" xfId="0" applyFont="1" applyFill="1" applyBorder="1" applyAlignment="1">
      <alignment horizontal="center" vertical="center"/>
    </xf>
    <xf numFmtId="0" fontId="4" fillId="24" borderId="57" xfId="0" applyFont="1" applyFill="1" applyBorder="1" applyAlignment="1">
      <alignment horizontal="center" vertical="center"/>
    </xf>
    <xf numFmtId="0" fontId="4" fillId="24" borderId="46" xfId="0" applyFont="1" applyFill="1" applyBorder="1" applyAlignment="1">
      <alignment horizontal="center" vertical="center"/>
    </xf>
    <xf numFmtId="0" fontId="4" fillId="24" borderId="14" xfId="0" applyFont="1" applyFill="1" applyBorder="1" applyAlignment="1">
      <alignment horizontal="center" vertical="center"/>
    </xf>
    <xf numFmtId="0" fontId="4" fillId="24" borderId="18" xfId="0" applyFont="1" applyFill="1" applyBorder="1" applyAlignment="1">
      <alignment horizontal="center" vertical="center"/>
    </xf>
    <xf numFmtId="0" fontId="4" fillId="24" borderId="0" xfId="0" applyFont="1" applyFill="1" applyAlignment="1">
      <alignment horizontal="center" vertical="center"/>
    </xf>
    <xf numFmtId="0" fontId="4" fillId="24" borderId="44" xfId="0" applyFont="1" applyFill="1" applyBorder="1" applyAlignment="1">
      <alignment horizontal="center" vertical="center"/>
    </xf>
    <xf numFmtId="0" fontId="4" fillId="24" borderId="11" xfId="0" applyFont="1" applyFill="1" applyBorder="1" applyAlignment="1">
      <alignment horizontal="center" vertical="center"/>
    </xf>
    <xf numFmtId="0" fontId="4" fillId="24" borderId="39" xfId="0" applyFont="1" applyFill="1" applyBorder="1" applyAlignment="1">
      <alignment horizontal="center" vertical="center"/>
    </xf>
    <xf numFmtId="0" fontId="4" fillId="24" borderId="38" xfId="0" applyFont="1" applyFill="1" applyBorder="1" applyAlignment="1">
      <alignment horizontal="center" vertical="center"/>
    </xf>
    <xf numFmtId="0" fontId="4" fillId="24" borderId="39" xfId="0" applyFont="1" applyFill="1" applyBorder="1" applyAlignment="1">
      <alignment horizontal="right" vertical="center"/>
    </xf>
    <xf numFmtId="0" fontId="4" fillId="24" borderId="26" xfId="0" applyFont="1" applyFill="1" applyBorder="1" applyAlignment="1">
      <alignment horizontal="right" vertical="center"/>
    </xf>
    <xf numFmtId="0" fontId="4" fillId="24" borderId="55" xfId="0" applyFont="1" applyFill="1" applyBorder="1" applyAlignment="1">
      <alignment horizontal="center" vertical="center"/>
    </xf>
    <xf numFmtId="0" fontId="4" fillId="24" borderId="26" xfId="0" applyFont="1" applyFill="1" applyBorder="1" applyAlignment="1">
      <alignment vertical="center"/>
    </xf>
    <xf numFmtId="0" fontId="4" fillId="24" borderId="47" xfId="0" applyFont="1" applyFill="1" applyBorder="1" applyAlignment="1">
      <alignment vertical="center"/>
    </xf>
    <xf numFmtId="0" fontId="4" fillId="34" borderId="54" xfId="0" applyFont="1" applyFill="1" applyBorder="1" applyAlignment="1" applyProtection="1">
      <alignment horizontal="left" vertical="center" indent="1" shrinkToFit="1"/>
      <protection locked="0"/>
    </xf>
    <xf numFmtId="0" fontId="4" fillId="34" borderId="27" xfId="0" applyFont="1" applyFill="1" applyBorder="1" applyAlignment="1" applyProtection="1">
      <alignment horizontal="left" vertical="center" indent="1" shrinkToFit="1"/>
      <protection locked="0"/>
    </xf>
    <xf numFmtId="0" fontId="4" fillId="34" borderId="55" xfId="0" applyFont="1" applyFill="1" applyBorder="1" applyAlignment="1" applyProtection="1">
      <alignment horizontal="left" vertical="center" indent="1" shrinkToFit="1"/>
      <protection locked="0"/>
    </xf>
    <xf numFmtId="49" fontId="4" fillId="0" borderId="193" xfId="0" applyNumberFormat="1" applyFont="1" applyBorder="1" applyAlignment="1">
      <alignment horizontal="left" vertical="center" indent="1"/>
    </xf>
    <xf numFmtId="49" fontId="4" fillId="0" borderId="170" xfId="0" applyNumberFormat="1" applyFont="1" applyBorder="1" applyAlignment="1">
      <alignment horizontal="left" vertical="center" indent="1"/>
    </xf>
    <xf numFmtId="49" fontId="4" fillId="0" borderId="178" xfId="0" applyNumberFormat="1" applyFont="1" applyBorder="1" applyAlignment="1">
      <alignment horizontal="left" vertical="center" indent="1"/>
    </xf>
    <xf numFmtId="0" fontId="4" fillId="24" borderId="54" xfId="0" applyFont="1" applyFill="1" applyBorder="1" applyAlignment="1">
      <alignment horizontal="center" vertical="center"/>
    </xf>
    <xf numFmtId="0" fontId="4" fillId="34" borderId="39" xfId="0" applyFont="1" applyFill="1" applyBorder="1" applyAlignment="1" applyProtection="1">
      <alignment horizontal="left" vertical="center" indent="1"/>
      <protection locked="0"/>
    </xf>
    <xf numFmtId="0" fontId="4" fillId="34" borderId="26" xfId="0" applyFont="1" applyFill="1" applyBorder="1" applyAlignment="1" applyProtection="1">
      <alignment horizontal="left" vertical="center" indent="1"/>
      <protection locked="0"/>
    </xf>
    <xf numFmtId="0" fontId="4" fillId="34" borderId="47" xfId="0" applyFont="1" applyFill="1" applyBorder="1" applyAlignment="1" applyProtection="1">
      <alignment horizontal="left" vertical="center" indent="1"/>
      <protection locked="0"/>
    </xf>
    <xf numFmtId="0" fontId="4" fillId="0" borderId="119" xfId="0" applyFont="1" applyBorder="1" applyAlignment="1">
      <alignment horizontal="left" wrapText="1"/>
    </xf>
    <xf numFmtId="0" fontId="4" fillId="0" borderId="121" xfId="0" applyFont="1" applyBorder="1" applyAlignment="1">
      <alignment horizontal="left" wrapText="1"/>
    </xf>
    <xf numFmtId="0" fontId="4" fillId="0" borderId="28" xfId="0" applyFont="1" applyBorder="1" applyAlignment="1">
      <alignment horizontal="center" vertical="center"/>
    </xf>
    <xf numFmtId="0" fontId="4" fillId="0" borderId="45" xfId="0" applyFont="1" applyBorder="1" applyAlignment="1">
      <alignment horizontal="center" vertical="center"/>
    </xf>
    <xf numFmtId="0" fontId="4" fillId="31" borderId="54" xfId="0" applyFont="1" applyFill="1" applyBorder="1" applyAlignment="1" applyProtection="1">
      <alignment horizontal="center" vertical="center"/>
      <protection locked="0"/>
    </xf>
    <xf numFmtId="0" fontId="4" fillId="31" borderId="27" xfId="0" applyFont="1" applyFill="1" applyBorder="1" applyAlignment="1" applyProtection="1">
      <alignment horizontal="center" vertical="center"/>
      <protection locked="0"/>
    </xf>
    <xf numFmtId="0" fontId="0" fillId="0" borderId="26" xfId="0" applyBorder="1" applyAlignment="1">
      <alignment horizontal="center" vertical="center"/>
    </xf>
    <xf numFmtId="0" fontId="0" fillId="0" borderId="38" xfId="0" applyBorder="1" applyAlignment="1">
      <alignment horizontal="center" vertical="center"/>
    </xf>
    <xf numFmtId="0" fontId="4" fillId="39" borderId="52" xfId="0" applyFont="1" applyFill="1" applyBorder="1" applyAlignment="1">
      <alignment horizontal="center" vertical="center"/>
    </xf>
    <xf numFmtId="0" fontId="4" fillId="39" borderId="26" xfId="0" applyFont="1" applyFill="1" applyBorder="1" applyAlignment="1">
      <alignment horizontal="center" vertical="center"/>
    </xf>
    <xf numFmtId="0" fontId="7" fillId="27" borderId="52" xfId="0" applyFont="1" applyFill="1" applyBorder="1" applyAlignment="1">
      <alignment horizontal="center" vertical="center"/>
    </xf>
    <xf numFmtId="0" fontId="7" fillId="27" borderId="26" xfId="0" applyFont="1" applyFill="1" applyBorder="1" applyAlignment="1">
      <alignment horizontal="center" vertical="center"/>
    </xf>
    <xf numFmtId="0" fontId="7" fillId="27" borderId="38" xfId="0" applyFont="1" applyFill="1" applyBorder="1" applyAlignment="1">
      <alignment horizontal="center" vertical="center"/>
    </xf>
    <xf numFmtId="0" fontId="4" fillId="34" borderId="53" xfId="0" applyFont="1" applyFill="1" applyBorder="1" applyAlignment="1" applyProtection="1">
      <alignment horizontal="left" vertical="center" indent="1"/>
      <protection locked="0"/>
    </xf>
    <xf numFmtId="0" fontId="4" fillId="34" borderId="28" xfId="0" applyFont="1" applyFill="1" applyBorder="1" applyAlignment="1" applyProtection="1">
      <alignment horizontal="left" vertical="center" indent="1"/>
      <protection locked="0"/>
    </xf>
    <xf numFmtId="0" fontId="4" fillId="34" borderId="45" xfId="0" applyFont="1" applyFill="1" applyBorder="1" applyAlignment="1" applyProtection="1">
      <alignment horizontal="left" vertical="center" indent="1"/>
      <protection locked="0"/>
    </xf>
    <xf numFmtId="0" fontId="4" fillId="35" borderId="26" xfId="0" applyFont="1" applyFill="1" applyBorder="1" applyAlignment="1" applyProtection="1">
      <alignment horizontal="center" vertical="center"/>
      <protection locked="0"/>
    </xf>
    <xf numFmtId="0" fontId="4" fillId="35" borderId="26" xfId="0" applyFont="1" applyFill="1" applyBorder="1" applyAlignment="1">
      <alignment horizontal="center" vertical="center"/>
    </xf>
    <xf numFmtId="0" fontId="4" fillId="24" borderId="48" xfId="0" applyFont="1" applyFill="1" applyBorder="1" applyAlignment="1">
      <alignment horizontal="center" vertical="center"/>
    </xf>
    <xf numFmtId="0" fontId="4" fillId="24" borderId="29" xfId="0" applyFont="1" applyFill="1" applyBorder="1" applyAlignment="1">
      <alignment horizontal="center" vertical="center"/>
    </xf>
    <xf numFmtId="0" fontId="4" fillId="24" borderId="58" xfId="0" applyFont="1" applyFill="1" applyBorder="1" applyAlignment="1">
      <alignment horizontal="center" vertical="center"/>
    </xf>
    <xf numFmtId="0" fontId="4" fillId="38" borderId="39" xfId="0" applyFont="1" applyFill="1" applyBorder="1" applyAlignment="1" applyProtection="1">
      <alignment horizontal="center" vertical="center"/>
      <protection locked="0"/>
    </xf>
    <xf numFmtId="0" fontId="4" fillId="38" borderId="26" xfId="0" applyFont="1" applyFill="1" applyBorder="1" applyAlignment="1" applyProtection="1">
      <alignment horizontal="center" vertical="center"/>
      <protection locked="0"/>
    </xf>
    <xf numFmtId="0" fontId="4" fillId="33" borderId="29" xfId="0" applyFont="1" applyFill="1" applyBorder="1" applyAlignment="1">
      <alignment horizontal="left" vertical="top" wrapText="1"/>
    </xf>
    <xf numFmtId="0" fontId="4" fillId="33" borderId="0" xfId="0" applyFont="1" applyFill="1" applyAlignment="1">
      <alignment horizontal="left" vertical="top" wrapText="1"/>
    </xf>
    <xf numFmtId="0" fontId="4" fillId="33" borderId="170" xfId="0" applyFont="1" applyFill="1" applyBorder="1" applyAlignment="1">
      <alignment horizontal="left" vertical="top" wrapText="1"/>
    </xf>
    <xf numFmtId="0" fontId="4" fillId="35" borderId="119" xfId="0" applyFont="1" applyFill="1" applyBorder="1" applyAlignment="1">
      <alignment horizontal="left" vertical="top" wrapText="1"/>
    </xf>
    <xf numFmtId="0" fontId="4" fillId="35" borderId="120" xfId="0" applyFont="1" applyFill="1" applyBorder="1" applyAlignment="1">
      <alignment horizontal="left" vertical="top" wrapText="1"/>
    </xf>
    <xf numFmtId="0" fontId="4" fillId="35" borderId="121" xfId="0" applyFont="1" applyFill="1" applyBorder="1" applyAlignment="1">
      <alignment horizontal="left" vertical="top" wrapText="1"/>
    </xf>
    <xf numFmtId="0" fontId="9" fillId="30" borderId="119" xfId="0" applyFont="1" applyFill="1" applyBorder="1" applyAlignment="1">
      <alignment horizontal="left" vertical="top" wrapText="1"/>
    </xf>
    <xf numFmtId="0" fontId="9" fillId="30" borderId="120" xfId="0" applyFont="1" applyFill="1" applyBorder="1" applyAlignment="1">
      <alignment horizontal="left" vertical="top" wrapText="1"/>
    </xf>
    <xf numFmtId="0" fontId="9" fillId="30" borderId="121" xfId="0" applyFont="1" applyFill="1" applyBorder="1" applyAlignment="1">
      <alignment horizontal="left" vertical="top" wrapText="1"/>
    </xf>
    <xf numFmtId="178" fontId="4" fillId="30" borderId="130" xfId="0" applyNumberFormat="1" applyFont="1" applyFill="1" applyBorder="1" applyAlignment="1">
      <alignment horizontal="center" vertical="center" shrinkToFit="1"/>
    </xf>
    <xf numFmtId="178" fontId="4" fillId="30" borderId="131" xfId="0" applyNumberFormat="1" applyFont="1" applyFill="1" applyBorder="1" applyAlignment="1">
      <alignment horizontal="center" vertical="center" shrinkToFit="1"/>
    </xf>
    <xf numFmtId="178" fontId="4" fillId="30" borderId="132" xfId="0" applyNumberFormat="1" applyFont="1" applyFill="1" applyBorder="1" applyAlignment="1">
      <alignment horizontal="center" vertical="center" shrinkToFit="1"/>
    </xf>
    <xf numFmtId="183" fontId="4" fillId="33" borderId="131" xfId="0" applyNumberFormat="1" applyFont="1" applyFill="1" applyBorder="1" applyAlignment="1" applyProtection="1">
      <alignment horizontal="center" vertical="center" wrapText="1"/>
      <protection locked="0"/>
    </xf>
    <xf numFmtId="183" fontId="4" fillId="33" borderId="60" xfId="0" applyNumberFormat="1" applyFont="1" applyFill="1" applyBorder="1" applyAlignment="1" applyProtection="1">
      <alignment horizontal="center" vertical="center" wrapText="1"/>
      <protection locked="0"/>
    </xf>
    <xf numFmtId="178" fontId="4" fillId="30" borderId="80" xfId="0" applyNumberFormat="1" applyFont="1" applyFill="1" applyBorder="1" applyAlignment="1">
      <alignment horizontal="center" vertical="center" wrapText="1"/>
    </xf>
    <xf numFmtId="178" fontId="4" fillId="30" borderId="60" xfId="0" applyNumberFormat="1" applyFont="1" applyFill="1" applyBorder="1" applyAlignment="1">
      <alignment horizontal="center" vertical="center" wrapText="1"/>
    </xf>
    <xf numFmtId="178" fontId="4" fillId="30" borderId="79" xfId="0" applyNumberFormat="1" applyFont="1" applyFill="1" applyBorder="1" applyAlignment="1">
      <alignment horizontal="center" vertical="center" wrapText="1"/>
    </xf>
    <xf numFmtId="0" fontId="59" fillId="30" borderId="119" xfId="0" applyFont="1" applyFill="1" applyBorder="1" applyAlignment="1">
      <alignment horizontal="left" vertical="center" wrapText="1"/>
    </xf>
    <xf numFmtId="0" fontId="59" fillId="30" borderId="121" xfId="0" applyFont="1" applyFill="1" applyBorder="1" applyAlignment="1">
      <alignment horizontal="left" vertical="center" wrapText="1"/>
    </xf>
    <xf numFmtId="0" fontId="9" fillId="0" borderId="16" xfId="0" applyFont="1" applyBorder="1" applyAlignment="1">
      <alignment horizontal="center" vertical="top" wrapText="1"/>
    </xf>
    <xf numFmtId="0" fontId="54" fillId="0" borderId="14" xfId="0" applyFont="1" applyBorder="1" applyAlignment="1">
      <alignment horizontal="center" vertical="top"/>
    </xf>
    <xf numFmtId="0" fontId="54" fillId="0" borderId="19" xfId="0" applyFont="1" applyBorder="1" applyAlignment="1">
      <alignment horizontal="center" vertical="top"/>
    </xf>
    <xf numFmtId="0" fontId="54" fillId="0" borderId="193" xfId="0" applyFont="1" applyBorder="1" applyAlignment="1">
      <alignment horizontal="center" vertical="top"/>
    </xf>
    <xf numFmtId="0" fontId="54" fillId="0" borderId="170" xfId="0" applyFont="1" applyBorder="1" applyAlignment="1">
      <alignment horizontal="center" vertical="top"/>
    </xf>
    <xf numFmtId="0" fontId="54" fillId="0" borderId="178" xfId="0" applyFont="1" applyBorder="1" applyAlignment="1">
      <alignment horizontal="center" vertical="top"/>
    </xf>
    <xf numFmtId="0" fontId="3" fillId="0" borderId="164" xfId="0" applyFont="1" applyBorder="1" applyAlignment="1">
      <alignment vertical="center" textRotation="255"/>
    </xf>
    <xf numFmtId="0" fontId="3" fillId="0" borderId="58" xfId="0" applyFont="1" applyBorder="1" applyAlignment="1">
      <alignment vertical="center" textRotation="255"/>
    </xf>
    <xf numFmtId="0" fontId="3" fillId="0" borderId="146" xfId="0" applyFont="1" applyBorder="1" applyAlignment="1">
      <alignment vertical="center" textRotation="255"/>
    </xf>
    <xf numFmtId="0" fontId="3" fillId="0" borderId="13" xfId="0" applyFont="1" applyBorder="1" applyAlignment="1">
      <alignment vertical="center" textRotation="255"/>
    </xf>
    <xf numFmtId="0" fontId="3" fillId="0" borderId="151" xfId="0" applyFont="1" applyBorder="1"/>
    <xf numFmtId="0" fontId="3" fillId="0" borderId="152" xfId="0" applyFont="1" applyBorder="1"/>
    <xf numFmtId="0" fontId="5" fillId="0" borderId="36" xfId="0" applyFont="1" applyBorder="1" applyAlignment="1">
      <alignment horizontal="center"/>
    </xf>
    <xf numFmtId="0" fontId="5" fillId="0" borderId="29" xfId="0" applyFont="1" applyBorder="1" applyAlignment="1">
      <alignment horizontal="center"/>
    </xf>
    <xf numFmtId="0" fontId="5" fillId="0" borderId="58" xfId="0" applyFont="1" applyBorder="1" applyAlignment="1">
      <alignment horizontal="center"/>
    </xf>
    <xf numFmtId="0" fontId="17" fillId="0" borderId="36" xfId="0" applyFont="1" applyBorder="1" applyAlignment="1">
      <alignment horizontal="center" vertical="center" textRotation="255" shrinkToFit="1"/>
    </xf>
    <xf numFmtId="0" fontId="17" fillId="0" borderId="12" xfId="0" applyFont="1" applyBorder="1" applyAlignment="1">
      <alignment horizontal="center" vertical="center" textRotation="255" shrinkToFit="1"/>
    </xf>
    <xf numFmtId="0" fontId="17" fillId="0" borderId="10" xfId="0" applyFont="1" applyBorder="1" applyAlignment="1">
      <alignment horizontal="center" vertical="center" textRotation="255" shrinkToFit="1"/>
    </xf>
    <xf numFmtId="0" fontId="17" fillId="0" borderId="58" xfId="0" applyFont="1" applyBorder="1" applyAlignment="1">
      <alignment horizontal="center" vertical="center" textRotation="255" shrinkToFit="1"/>
    </xf>
    <xf numFmtId="0" fontId="17" fillId="0" borderId="13" xfId="0" applyFont="1" applyBorder="1" applyAlignment="1">
      <alignment horizontal="center" vertical="center" textRotation="255" shrinkToFit="1"/>
    </xf>
    <xf numFmtId="0" fontId="17" fillId="0" borderId="15" xfId="0" applyFont="1" applyBorder="1" applyAlignment="1">
      <alignment horizontal="center" vertical="center" textRotation="255" shrinkToFit="1"/>
    </xf>
    <xf numFmtId="0" fontId="90" fillId="0" borderId="58" xfId="0" applyFont="1" applyBorder="1" applyAlignment="1">
      <alignment horizontal="center" vertical="center" textRotation="255" shrinkToFit="1"/>
    </xf>
    <xf numFmtId="0" fontId="90" fillId="0" borderId="13" xfId="0" applyFont="1" applyBorder="1" applyAlignment="1">
      <alignment horizontal="center" vertical="center" textRotation="255" shrinkToFit="1"/>
    </xf>
    <xf numFmtId="0" fontId="90" fillId="0" borderId="15" xfId="0" applyFont="1" applyBorder="1" applyAlignment="1">
      <alignment horizontal="center" vertical="center" textRotation="255" shrinkToFit="1"/>
    </xf>
    <xf numFmtId="0" fontId="3" fillId="0" borderId="36"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3" fillId="0" borderId="153" xfId="0" applyFont="1" applyBorder="1" applyAlignment="1">
      <alignment horizontal="center" vertical="center" textRotation="255" shrinkToFit="1"/>
    </xf>
    <xf numFmtId="0" fontId="5" fillId="0" borderId="58" xfId="0" applyFont="1" applyBorder="1" applyAlignment="1">
      <alignment horizontal="center" vertical="center" textRotation="255" shrinkToFit="1"/>
    </xf>
    <xf numFmtId="0" fontId="5" fillId="0" borderId="13" xfId="0" applyFont="1" applyBorder="1" applyAlignment="1">
      <alignment horizontal="center" vertical="center" textRotation="255" shrinkToFit="1"/>
    </xf>
    <xf numFmtId="0" fontId="5" fillId="0" borderId="152" xfId="0" applyFont="1" applyBorder="1" applyAlignment="1">
      <alignment horizontal="center" vertical="center" textRotation="255" shrinkToFit="1"/>
    </xf>
    <xf numFmtId="0" fontId="5" fillId="0" borderId="0" xfId="0" applyFont="1" applyAlignment="1">
      <alignment horizontal="center"/>
    </xf>
    <xf numFmtId="0" fontId="72" fillId="0" borderId="0" xfId="0" applyFont="1" applyAlignment="1">
      <alignment horizontal="left" vertical="center" wrapText="1"/>
    </xf>
    <xf numFmtId="187" fontId="16" fillId="0" borderId="0" xfId="0" applyNumberFormat="1" applyFont="1" applyAlignment="1">
      <alignment horizontal="center" vertical="center" shrinkToFit="1"/>
    </xf>
    <xf numFmtId="0" fontId="16" fillId="0" borderId="0" xfId="0" applyFont="1" applyAlignment="1">
      <alignment horizontal="center" vertical="center" shrinkToFit="1"/>
    </xf>
    <xf numFmtId="188" fontId="16" fillId="0" borderId="0" xfId="0" applyNumberFormat="1" applyFont="1" applyAlignment="1">
      <alignment horizontal="center" vertical="center" shrinkToFit="1"/>
    </xf>
    <xf numFmtId="0" fontId="5" fillId="0" borderId="64" xfId="0" applyFont="1" applyBorder="1" applyAlignment="1">
      <alignment horizontal="center" vertical="center"/>
    </xf>
    <xf numFmtId="188" fontId="16" fillId="0" borderId="11" xfId="0" applyNumberFormat="1" applyFont="1" applyBorder="1" applyAlignment="1">
      <alignment horizontal="center" vertical="center" shrinkToFit="1"/>
    </xf>
    <xf numFmtId="0" fontId="5" fillId="0" borderId="0" xfId="0" applyFont="1" applyAlignment="1">
      <alignment horizontal="right" vertical="top"/>
    </xf>
    <xf numFmtId="0" fontId="5" fillId="0" borderId="0" xfId="0" applyFont="1" applyAlignment="1">
      <alignment horizontal="left" vertical="top"/>
    </xf>
    <xf numFmtId="0" fontId="5" fillId="0" borderId="163" xfId="0" applyFont="1" applyBorder="1" applyAlignment="1">
      <alignment horizontal="center"/>
    </xf>
    <xf numFmtId="0" fontId="16" fillId="0" borderId="0" xfId="0" applyFont="1" applyAlignment="1">
      <alignment vertical="center" shrinkToFit="1"/>
    </xf>
    <xf numFmtId="0" fontId="5" fillId="0" borderId="0" xfId="0" applyFont="1" applyAlignment="1">
      <alignment vertical="center"/>
    </xf>
    <xf numFmtId="0" fontId="5" fillId="0" borderId="0" xfId="0" applyFont="1" applyAlignment="1">
      <alignment horizontal="center" vertical="center"/>
    </xf>
    <xf numFmtId="188" fontId="16" fillId="0" borderId="154" xfId="0" applyNumberFormat="1" applyFont="1" applyBorder="1" applyAlignment="1">
      <alignment horizontal="center" vertical="center" shrinkToFit="1"/>
    </xf>
    <xf numFmtId="0" fontId="5" fillId="0" borderId="16" xfId="0" applyFont="1" applyBorder="1" applyAlignment="1">
      <alignment horizontal="center"/>
    </xf>
    <xf numFmtId="0" fontId="5" fillId="0" borderId="14" xfId="0" applyFont="1" applyBorder="1" applyAlignment="1">
      <alignment horizontal="center"/>
    </xf>
    <xf numFmtId="0" fontId="5" fillId="0" borderId="17" xfId="0" applyFont="1" applyBorder="1" applyAlignment="1">
      <alignment horizontal="center"/>
    </xf>
    <xf numFmtId="0" fontId="17" fillId="0" borderId="153" xfId="0" applyFont="1" applyBorder="1" applyAlignment="1">
      <alignment horizontal="center" vertical="center" textRotation="255" shrinkToFit="1"/>
    </xf>
    <xf numFmtId="0" fontId="17" fillId="0" borderId="152" xfId="0" applyFont="1" applyBorder="1" applyAlignment="1">
      <alignment horizontal="center" vertical="center" textRotation="255" shrinkToFit="1"/>
    </xf>
    <xf numFmtId="0" fontId="5" fillId="0" borderId="16" xfId="0" applyFont="1" applyBorder="1" applyAlignment="1">
      <alignment horizontal="left" vertical="center"/>
    </xf>
    <xf numFmtId="0" fontId="5" fillId="0" borderId="14" xfId="0" applyFont="1" applyBorder="1" applyAlignment="1">
      <alignment horizontal="left" vertical="center"/>
    </xf>
    <xf numFmtId="0" fontId="5" fillId="0" borderId="17" xfId="0" applyFont="1" applyBorder="1" applyAlignment="1">
      <alignment horizontal="left" vertical="center"/>
    </xf>
    <xf numFmtId="0" fontId="5" fillId="0" borderId="12" xfId="0" applyFont="1" applyBorder="1" applyAlignment="1">
      <alignment horizontal="left" vertical="center"/>
    </xf>
    <xf numFmtId="0" fontId="5" fillId="0" borderId="0" xfId="0" applyFont="1" applyAlignment="1">
      <alignment horizontal="left" vertical="center"/>
    </xf>
    <xf numFmtId="0" fontId="5" fillId="0" borderId="13" xfId="0" applyFont="1" applyBorder="1" applyAlignment="1">
      <alignment horizontal="left"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140" xfId="0" applyFont="1" applyBorder="1" applyAlignment="1">
      <alignment horizontal="center" vertical="center"/>
    </xf>
    <xf numFmtId="0" fontId="73" fillId="0" borderId="12" xfId="0" applyFont="1" applyBorder="1" applyAlignment="1">
      <alignment horizontal="left" vertical="center" wrapText="1" indent="1"/>
    </xf>
    <xf numFmtId="0" fontId="73" fillId="0" borderId="0" xfId="0" applyFont="1" applyAlignment="1">
      <alignment horizontal="left" vertical="center" wrapText="1" indent="1"/>
    </xf>
    <xf numFmtId="0" fontId="73" fillId="0" borderId="142" xfId="0" applyFont="1" applyBorder="1" applyAlignment="1">
      <alignment horizontal="left" vertical="center" wrapText="1" indent="1"/>
    </xf>
    <xf numFmtId="0" fontId="73" fillId="0" borderId="153" xfId="0" applyFont="1" applyBorder="1" applyAlignment="1">
      <alignment horizontal="left" vertical="center" wrapText="1" indent="1"/>
    </xf>
    <xf numFmtId="0" fontId="73" fillId="0" borderId="154" xfId="0" applyFont="1" applyBorder="1" applyAlignment="1">
      <alignment horizontal="left" vertical="center" wrapText="1" indent="1"/>
    </xf>
    <xf numFmtId="0" fontId="73" fillId="0" borderId="155" xfId="0" applyFont="1" applyBorder="1" applyAlignment="1">
      <alignment horizontal="left" vertical="center" wrapText="1" indent="1"/>
    </xf>
    <xf numFmtId="0" fontId="11" fillId="0" borderId="59" xfId="0" applyFont="1" applyBorder="1" applyAlignment="1">
      <alignment vertical="center" wrapText="1"/>
    </xf>
    <xf numFmtId="0" fontId="11" fillId="0" borderId="0" xfId="0" applyFont="1" applyAlignment="1">
      <alignment vertical="center" wrapText="1"/>
    </xf>
    <xf numFmtId="0" fontId="11" fillId="0" borderId="170" xfId="0" applyFont="1" applyBorder="1" applyAlignment="1">
      <alignment vertical="center" wrapText="1"/>
    </xf>
    <xf numFmtId="0" fontId="16" fillId="0" borderId="12" xfId="0" applyFont="1" applyBorder="1" applyAlignment="1">
      <alignment horizontal="left" vertical="center" wrapText="1" indent="1"/>
    </xf>
    <xf numFmtId="0" fontId="16" fillId="0" borderId="0" xfId="0" applyFont="1" applyAlignment="1">
      <alignment horizontal="left" vertical="center" wrapText="1" indent="1"/>
    </xf>
    <xf numFmtId="0" fontId="16" fillId="0" borderId="193" xfId="0" applyFont="1" applyBorder="1" applyAlignment="1">
      <alignment horizontal="left" vertical="center" wrapText="1" indent="1"/>
    </xf>
    <xf numFmtId="0" fontId="16" fillId="0" borderId="170" xfId="0" applyFont="1" applyBorder="1" applyAlignment="1">
      <alignment horizontal="left" vertical="center" wrapText="1" indent="1"/>
    </xf>
    <xf numFmtId="0" fontId="28" fillId="0" borderId="12" xfId="0" applyFont="1" applyBorder="1" applyAlignment="1">
      <alignment horizontal="center" vertical="center"/>
    </xf>
    <xf numFmtId="0" fontId="28" fillId="0" borderId="0" xfId="0" applyFont="1" applyAlignment="1">
      <alignment horizontal="center" vertical="center"/>
    </xf>
    <xf numFmtId="0" fontId="28" fillId="0" borderId="193" xfId="0" applyFont="1" applyBorder="1" applyAlignment="1">
      <alignment horizontal="center" vertical="center"/>
    </xf>
    <xf numFmtId="0" fontId="28" fillId="0" borderId="170" xfId="0" applyFont="1" applyBorder="1" applyAlignment="1">
      <alignment horizontal="center" vertical="center"/>
    </xf>
    <xf numFmtId="0" fontId="11" fillId="0" borderId="159" xfId="0" applyFont="1" applyBorder="1" applyAlignment="1">
      <alignment horizontal="left" vertical="top" wrapText="1"/>
    </xf>
    <xf numFmtId="0" fontId="11" fillId="0" borderId="106" xfId="0" applyFont="1" applyBorder="1" applyAlignment="1">
      <alignment horizontal="left" vertical="top" wrapText="1"/>
    </xf>
    <xf numFmtId="0" fontId="11" fillId="0" borderId="160" xfId="0" applyFont="1" applyBorder="1" applyAlignment="1">
      <alignment horizontal="left" vertical="top" wrapText="1"/>
    </xf>
    <xf numFmtId="0" fontId="11" fillId="0" borderId="109" xfId="0" applyFont="1" applyBorder="1" applyAlignment="1">
      <alignment horizontal="left" vertical="top" wrapText="1"/>
    </xf>
    <xf numFmtId="0" fontId="49" fillId="0" borderId="106" xfId="0" applyFont="1" applyBorder="1" applyAlignment="1">
      <alignment horizontal="left" vertical="top" wrapText="1"/>
    </xf>
    <xf numFmtId="0" fontId="11" fillId="0" borderId="107" xfId="0" applyFont="1" applyBorder="1" applyAlignment="1">
      <alignment horizontal="left" vertical="top" wrapText="1"/>
    </xf>
    <xf numFmtId="0" fontId="11" fillId="0" borderId="110" xfId="0" applyFont="1" applyBorder="1" applyAlignment="1">
      <alignment horizontal="left" vertical="top" wrapText="1"/>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15" xfId="0" applyFont="1" applyBorder="1" applyAlignment="1">
      <alignment horizontal="right" vertical="center"/>
    </xf>
    <xf numFmtId="186" fontId="4" fillId="0" borderId="10" xfId="0" applyNumberFormat="1" applyFont="1" applyBorder="1" applyAlignment="1">
      <alignment horizontal="right" vertical="center" shrinkToFit="1"/>
    </xf>
    <xf numFmtId="186" fontId="4" fillId="0" borderId="11" xfId="0" applyNumberFormat="1" applyFont="1" applyBorder="1" applyAlignment="1">
      <alignment horizontal="right" vertical="center" shrinkToFit="1"/>
    </xf>
    <xf numFmtId="186" fontId="4" fillId="0" borderId="10" xfId="0" applyNumberFormat="1" applyFont="1" applyBorder="1" applyAlignment="1">
      <alignment horizontal="right" vertical="center"/>
    </xf>
    <xf numFmtId="186" fontId="4" fillId="0" borderId="11" xfId="0" applyNumberFormat="1" applyFont="1" applyBorder="1" applyAlignment="1">
      <alignment horizontal="right" vertical="center"/>
    </xf>
    <xf numFmtId="186" fontId="4" fillId="0" borderId="15" xfId="0" applyNumberFormat="1" applyFont="1" applyBorder="1" applyAlignment="1">
      <alignment horizontal="righ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5" fillId="0" borderId="11" xfId="0" applyFont="1" applyBorder="1" applyAlignment="1">
      <alignment horizontal="center" vertical="center" shrinkToFit="1"/>
    </xf>
    <xf numFmtId="0" fontId="5" fillId="0" borderId="15" xfId="0" applyFont="1" applyBorder="1" applyAlignment="1">
      <alignment horizontal="center" vertical="center"/>
    </xf>
    <xf numFmtId="191" fontId="16" fillId="0" borderId="16" xfId="0" applyNumberFormat="1" applyFont="1" applyBorder="1" applyAlignment="1">
      <alignment horizontal="right" vertical="center" shrinkToFit="1"/>
    </xf>
    <xf numFmtId="191" fontId="16" fillId="0" borderId="14" xfId="0" applyNumberFormat="1" applyFont="1" applyBorder="1" applyAlignment="1">
      <alignment horizontal="right" vertical="center" shrinkToFit="1"/>
    </xf>
    <xf numFmtId="183" fontId="16" fillId="0" borderId="16" xfId="0" applyNumberFormat="1" applyFont="1" applyBorder="1" applyAlignment="1">
      <alignment horizontal="right" vertical="center" shrinkToFit="1"/>
    </xf>
    <xf numFmtId="183" fontId="16" fillId="0" borderId="14" xfId="0" applyNumberFormat="1" applyFont="1" applyBorder="1" applyAlignment="1">
      <alignment horizontal="right" vertical="center" shrinkToFit="1"/>
    </xf>
    <xf numFmtId="183" fontId="16" fillId="0" borderId="10" xfId="0" applyNumberFormat="1" applyFont="1" applyBorder="1" applyAlignment="1">
      <alignment horizontal="right" vertical="center" shrinkToFit="1"/>
    </xf>
    <xf numFmtId="183" fontId="16" fillId="0" borderId="11" xfId="0" applyNumberFormat="1" applyFont="1" applyBorder="1" applyAlignment="1">
      <alignment horizontal="right" vertical="center" shrinkToFit="1"/>
    </xf>
    <xf numFmtId="183" fontId="75" fillId="0" borderId="39" xfId="0" applyNumberFormat="1" applyFont="1" applyBorder="1" applyAlignment="1">
      <alignment horizontal="right" vertical="center" shrinkToFit="1"/>
    </xf>
    <xf numFmtId="183" fontId="75" fillId="0" borderId="26" xfId="0" applyNumberFormat="1" applyFont="1" applyBorder="1" applyAlignment="1">
      <alignment horizontal="right" vertical="center" shrinkToFit="1"/>
    </xf>
    <xf numFmtId="0" fontId="5" fillId="0" borderId="14" xfId="0" applyFont="1" applyBorder="1" applyAlignment="1">
      <alignment vertical="center"/>
    </xf>
    <xf numFmtId="0" fontId="5" fillId="0" borderId="17" xfId="0" applyFont="1" applyBorder="1" applyAlignment="1">
      <alignment vertical="center"/>
    </xf>
    <xf numFmtId="0" fontId="5" fillId="0" borderId="11" xfId="0" applyFont="1" applyBorder="1" applyAlignment="1">
      <alignment vertical="center"/>
    </xf>
    <xf numFmtId="0" fontId="5" fillId="0" borderId="15" xfId="0" applyFont="1" applyBorder="1" applyAlignment="1">
      <alignment vertical="center"/>
    </xf>
    <xf numFmtId="183" fontId="75" fillId="0" borderId="16" xfId="0" applyNumberFormat="1" applyFont="1" applyBorder="1" applyAlignment="1">
      <alignment horizontal="right" vertical="center" shrinkToFit="1"/>
    </xf>
    <xf numFmtId="183" fontId="75" fillId="0" borderId="14" xfId="0" applyNumberFormat="1" applyFont="1" applyBorder="1" applyAlignment="1">
      <alignment horizontal="right" vertical="center" shrinkToFit="1"/>
    </xf>
    <xf numFmtId="183" fontId="75" fillId="0" borderId="10" xfId="0" applyNumberFormat="1" applyFont="1" applyBorder="1" applyAlignment="1">
      <alignment horizontal="right" vertical="center" shrinkToFit="1"/>
    </xf>
    <xf numFmtId="183" fontId="75" fillId="0" borderId="11" xfId="0" applyNumberFormat="1" applyFont="1" applyBorder="1" applyAlignment="1">
      <alignment horizontal="right" vertical="center" shrinkToFit="1"/>
    </xf>
    <xf numFmtId="177" fontId="16" fillId="0" borderId="12" xfId="0" applyNumberFormat="1" applyFont="1" applyBorder="1" applyAlignment="1">
      <alignment horizontal="right" vertical="center" shrinkToFit="1"/>
    </xf>
    <xf numFmtId="177" fontId="16" fillId="0" borderId="0" xfId="0" applyNumberFormat="1" applyFont="1" applyAlignment="1">
      <alignment horizontal="right" vertical="center" shrinkToFit="1"/>
    </xf>
    <xf numFmtId="0" fontId="5" fillId="0" borderId="13" xfId="0" applyFont="1" applyBorder="1" applyAlignment="1">
      <alignment vertical="center"/>
    </xf>
    <xf numFmtId="183" fontId="16" fillId="0" borderId="12" xfId="0" applyNumberFormat="1" applyFont="1" applyBorder="1" applyAlignment="1">
      <alignment horizontal="right" vertical="center" shrinkToFit="1"/>
    </xf>
    <xf numFmtId="183" fontId="16" fillId="0" borderId="0" xfId="0" applyNumberFormat="1" applyFont="1" applyAlignment="1">
      <alignment horizontal="right" vertical="center" shrinkToFit="1"/>
    </xf>
    <xf numFmtId="0" fontId="5" fillId="0" borderId="89" xfId="0" applyFont="1" applyBorder="1" applyAlignment="1">
      <alignment horizontal="center" vertical="center"/>
    </xf>
    <xf numFmtId="183" fontId="16" fillId="0" borderId="11" xfId="0" applyNumberFormat="1" applyFont="1" applyBorder="1" applyAlignment="1">
      <alignment horizontal="center" vertical="center" shrinkToFit="1"/>
    </xf>
    <xf numFmtId="0" fontId="5" fillId="0" borderId="102" xfId="0" applyFont="1" applyBorder="1" applyAlignment="1">
      <alignment horizontal="center" vertical="center"/>
    </xf>
    <xf numFmtId="0" fontId="5" fillId="0" borderId="12" xfId="0" applyFont="1" applyBorder="1" applyAlignment="1">
      <alignment horizontal="right" vertical="center"/>
    </xf>
    <xf numFmtId="177" fontId="16" fillId="0" borderId="0" xfId="0" applyNumberFormat="1" applyFont="1" applyAlignment="1">
      <alignment horizontal="center" vertical="center" shrinkToFit="1"/>
    </xf>
    <xf numFmtId="0" fontId="22" fillId="0" borderId="1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3" fillId="0" borderId="149" xfId="0" applyFont="1" applyBorder="1" applyAlignment="1">
      <alignment horizontal="left" vertical="center" textRotation="255" wrapText="1"/>
    </xf>
    <xf numFmtId="0" fontId="3" fillId="0" borderId="76" xfId="0" applyFont="1" applyBorder="1" applyAlignment="1">
      <alignment horizontal="left" vertical="center" textRotation="255"/>
    </xf>
    <xf numFmtId="0" fontId="3" fillId="0" borderId="146" xfId="0" applyFont="1" applyBorder="1" applyAlignment="1">
      <alignment horizontal="left" vertical="center" textRotation="255"/>
    </xf>
    <xf numFmtId="0" fontId="3" fillId="0" borderId="13" xfId="0" applyFont="1" applyBorder="1" applyAlignment="1">
      <alignment horizontal="left" vertical="center" textRotation="255"/>
    </xf>
    <xf numFmtId="0" fontId="3" fillId="0" borderId="150" xfId="0" applyFont="1" applyBorder="1" applyAlignment="1">
      <alignment horizontal="left" vertical="center" textRotation="255"/>
    </xf>
    <xf numFmtId="0" fontId="3" fillId="0" borderId="179" xfId="0" applyFont="1" applyBorder="1" applyAlignment="1">
      <alignment horizontal="left" vertical="center" textRotation="255"/>
    </xf>
    <xf numFmtId="0" fontId="5" fillId="0" borderId="84" xfId="0" applyFont="1" applyBorder="1" applyAlignment="1">
      <alignment horizontal="center" vertical="center" wrapText="1"/>
    </xf>
    <xf numFmtId="0" fontId="5" fillId="0" borderId="85" xfId="0" applyFont="1" applyBorder="1" applyAlignment="1">
      <alignment horizontal="center" vertical="center" wrapText="1"/>
    </xf>
    <xf numFmtId="0" fontId="5" fillId="0" borderId="185" xfId="0" applyFont="1" applyBorder="1" applyAlignment="1">
      <alignment horizontal="center" vertical="center" wrapText="1"/>
    </xf>
    <xf numFmtId="0" fontId="5" fillId="0" borderId="133" xfId="0" applyFont="1" applyBorder="1" applyAlignment="1">
      <alignment horizontal="center" vertical="center" wrapText="1"/>
    </xf>
    <xf numFmtId="0" fontId="5" fillId="0" borderId="69" xfId="0" applyFont="1" applyBorder="1" applyAlignment="1">
      <alignment horizontal="center" vertical="center"/>
    </xf>
    <xf numFmtId="0" fontId="22" fillId="0" borderId="75" xfId="0" applyFont="1" applyBorder="1" applyAlignment="1">
      <alignment horizontal="center" vertical="center" wrapText="1"/>
    </xf>
    <xf numFmtId="0" fontId="22" fillId="0" borderId="69" xfId="0" applyFont="1" applyBorder="1" applyAlignment="1">
      <alignment horizontal="center" vertical="center" wrapText="1"/>
    </xf>
    <xf numFmtId="0" fontId="5" fillId="0" borderId="17" xfId="0" applyFont="1" applyBorder="1" applyAlignment="1">
      <alignment horizontal="center" vertical="center"/>
    </xf>
    <xf numFmtId="183" fontId="16" fillId="0" borderId="16" xfId="0" applyNumberFormat="1" applyFont="1" applyBorder="1" applyAlignment="1">
      <alignment horizontal="center" vertical="center" shrinkToFit="1"/>
    </xf>
    <xf numFmtId="183" fontId="16" fillId="0" borderId="14" xfId="0" applyNumberFormat="1" applyFont="1" applyBorder="1" applyAlignment="1">
      <alignment horizontal="center" vertical="center" shrinkToFit="1"/>
    </xf>
    <xf numFmtId="183" fontId="16" fillId="0" borderId="10" xfId="0" applyNumberFormat="1" applyFont="1" applyBorder="1" applyAlignment="1">
      <alignment horizontal="center" vertical="center" shrinkToFit="1"/>
    </xf>
    <xf numFmtId="183" fontId="75" fillId="0" borderId="16" xfId="0" applyNumberFormat="1" applyFont="1" applyBorder="1" applyAlignment="1">
      <alignment horizontal="right" vertical="center"/>
    </xf>
    <xf numFmtId="183" fontId="75" fillId="0" borderId="14" xfId="0" applyNumberFormat="1" applyFont="1" applyBorder="1" applyAlignment="1">
      <alignment horizontal="right" vertical="center"/>
    </xf>
    <xf numFmtId="183" fontId="75" fillId="0" borderId="10" xfId="0" applyNumberFormat="1" applyFont="1" applyBorder="1" applyAlignment="1">
      <alignment horizontal="right" vertical="center"/>
    </xf>
    <xf numFmtId="183" fontId="75" fillId="0" borderId="11" xfId="0" applyNumberFormat="1" applyFont="1" applyBorder="1" applyAlignment="1">
      <alignment horizontal="right" vertical="center"/>
    </xf>
    <xf numFmtId="0" fontId="5" fillId="0" borderId="16" xfId="0" applyFont="1" applyBorder="1" applyAlignment="1">
      <alignment vertical="center" textRotation="255"/>
    </xf>
    <xf numFmtId="0" fontId="5" fillId="0" borderId="12" xfId="0" applyFont="1" applyBorder="1" applyAlignment="1">
      <alignment vertical="center" textRotation="255"/>
    </xf>
    <xf numFmtId="0" fontId="5" fillId="0" borderId="10" xfId="0" applyFont="1" applyBorder="1" applyAlignment="1">
      <alignment vertical="center" textRotation="255"/>
    </xf>
    <xf numFmtId="0" fontId="5" fillId="0" borderId="102" xfId="0" applyFont="1" applyBorder="1" applyAlignment="1">
      <alignment horizontal="center" vertical="center" textRotation="255"/>
    </xf>
    <xf numFmtId="0" fontId="5" fillId="0" borderId="64" xfId="0" applyFont="1" applyBorder="1" applyAlignment="1">
      <alignment horizontal="center" vertical="center" textRotation="255"/>
    </xf>
    <xf numFmtId="0" fontId="5" fillId="0" borderId="14"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5" xfId="0" applyFont="1" applyBorder="1" applyAlignment="1">
      <alignment horizontal="center" vertical="center" shrinkToFit="1"/>
    </xf>
    <xf numFmtId="0" fontId="16" fillId="0" borderId="156" xfId="0" applyFont="1" applyBorder="1" applyAlignment="1">
      <alignment horizontal="center" vertical="center"/>
    </xf>
    <xf numFmtId="0" fontId="16" fillId="0" borderId="129" xfId="0" applyFont="1" applyBorder="1" applyAlignment="1">
      <alignment horizontal="center" vertical="center"/>
    </xf>
    <xf numFmtId="0" fontId="16" fillId="0" borderId="148" xfId="0" applyFont="1" applyBorder="1" applyAlignment="1">
      <alignment horizontal="center" vertical="center"/>
    </xf>
    <xf numFmtId="0" fontId="16" fillId="0" borderId="68" xfId="0" applyFont="1" applyBorder="1" applyAlignment="1">
      <alignment horizontal="center" vertical="center"/>
    </xf>
    <xf numFmtId="0" fontId="16" fillId="0" borderId="81" xfId="0" applyFont="1" applyBorder="1" applyAlignment="1">
      <alignment horizontal="center" vertical="center"/>
    </xf>
    <xf numFmtId="0" fontId="16" fillId="0" borderId="21" xfId="0" applyFont="1" applyBorder="1" applyAlignment="1">
      <alignment horizontal="center" vertical="center"/>
    </xf>
    <xf numFmtId="0" fontId="18" fillId="0" borderId="150" xfId="0" applyFont="1" applyBorder="1" applyAlignment="1">
      <alignment horizontal="center" vertical="center" textRotation="255" shrinkToFit="1"/>
    </xf>
    <xf numFmtId="0" fontId="18" fillId="0" borderId="179" xfId="0" applyFont="1" applyBorder="1" applyAlignment="1">
      <alignment horizontal="center" vertical="center" textRotation="255" shrinkToFit="1"/>
    </xf>
    <xf numFmtId="0" fontId="5" fillId="0" borderId="161" xfId="0" applyFont="1" applyBorder="1" applyAlignment="1">
      <alignment horizontal="center" vertical="center"/>
    </xf>
    <xf numFmtId="0" fontId="5" fillId="0" borderId="162" xfId="0" applyFont="1" applyBorder="1" applyAlignment="1">
      <alignment horizontal="center" vertical="center"/>
    </xf>
    <xf numFmtId="0" fontId="5" fillId="0" borderId="183" xfId="0" applyFont="1" applyBorder="1" applyAlignment="1">
      <alignment horizontal="center" vertical="center"/>
    </xf>
    <xf numFmtId="0" fontId="5" fillId="0" borderId="147" xfId="0" applyFont="1" applyBorder="1" applyAlignment="1">
      <alignment horizontal="center" vertical="center"/>
    </xf>
    <xf numFmtId="0" fontId="5" fillId="0" borderId="184" xfId="0" applyFont="1" applyBorder="1" applyAlignment="1">
      <alignment horizontal="center" vertical="center"/>
    </xf>
    <xf numFmtId="0" fontId="5" fillId="0" borderId="75" xfId="0" applyFont="1" applyBorder="1" applyAlignment="1">
      <alignment horizontal="center" vertical="center"/>
    </xf>
    <xf numFmtId="0" fontId="5" fillId="0" borderId="78" xfId="0" applyFont="1" applyBorder="1" applyAlignment="1">
      <alignment horizontal="center" vertical="center"/>
    </xf>
    <xf numFmtId="0" fontId="5" fillId="0" borderId="23" xfId="0" applyFont="1" applyBorder="1" applyAlignment="1">
      <alignment horizontal="center" vertical="center"/>
    </xf>
    <xf numFmtId="0" fontId="5" fillId="0" borderId="39"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5" xfId="0" applyFont="1" applyBorder="1" applyAlignment="1">
      <alignment horizontal="center" vertical="center" wrapText="1"/>
    </xf>
    <xf numFmtId="0" fontId="22" fillId="0" borderId="16" xfId="0" applyFont="1" applyBorder="1" applyAlignment="1">
      <alignment horizontal="center" vertical="center" wrapText="1" shrinkToFit="1"/>
    </xf>
    <xf numFmtId="0" fontId="22" fillId="0" borderId="14" xfId="0" applyFont="1" applyBorder="1" applyAlignment="1">
      <alignment horizontal="center" vertical="center" wrapText="1" shrinkToFit="1"/>
    </xf>
    <xf numFmtId="0" fontId="22" fillId="0" borderId="17" xfId="0" applyFont="1" applyBorder="1" applyAlignment="1">
      <alignment horizontal="center" vertical="center" wrapText="1" shrinkToFit="1"/>
    </xf>
    <xf numFmtId="0" fontId="22" fillId="0" borderId="10"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0" borderId="15" xfId="0" applyFont="1" applyBorder="1" applyAlignment="1">
      <alignment horizontal="center" vertical="center" wrapText="1" shrinkToFit="1"/>
    </xf>
    <xf numFmtId="0" fontId="5" fillId="0" borderId="139" xfId="0" applyFont="1" applyBorder="1" applyAlignment="1">
      <alignment horizontal="center" vertical="center"/>
    </xf>
    <xf numFmtId="0" fontId="5" fillId="0" borderId="60"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79" xfId="0" applyFont="1" applyBorder="1" applyAlignment="1">
      <alignment horizontal="center" vertical="center"/>
    </xf>
    <xf numFmtId="0" fontId="11" fillId="0" borderId="16" xfId="0" applyFont="1" applyBorder="1" applyAlignment="1">
      <alignment vertical="top" wrapText="1"/>
    </xf>
    <xf numFmtId="0" fontId="12" fillId="0" borderId="14" xfId="0" applyFont="1" applyBorder="1" applyAlignment="1">
      <alignment wrapText="1"/>
    </xf>
    <xf numFmtId="0" fontId="12" fillId="0" borderId="12" xfId="0" applyFont="1" applyBorder="1" applyAlignment="1">
      <alignment wrapText="1"/>
    </xf>
    <xf numFmtId="0" fontId="12" fillId="0" borderId="0" xfId="0" applyFont="1" applyAlignment="1">
      <alignment wrapText="1"/>
    </xf>
    <xf numFmtId="0" fontId="12" fillId="0" borderId="82" xfId="0" applyFont="1" applyBorder="1" applyAlignment="1">
      <alignment wrapText="1"/>
    </xf>
    <xf numFmtId="0" fontId="12" fillId="0" borderId="65" xfId="0" applyFont="1" applyBorder="1" applyAlignment="1">
      <alignment wrapText="1"/>
    </xf>
    <xf numFmtId="0" fontId="11" fillId="0" borderId="14" xfId="0" applyFont="1" applyBorder="1" applyAlignment="1">
      <alignment vertical="top" wrapText="1"/>
    </xf>
    <xf numFmtId="0" fontId="11" fillId="0" borderId="17" xfId="0" applyFont="1" applyBorder="1" applyAlignment="1">
      <alignment vertical="top" wrapText="1"/>
    </xf>
    <xf numFmtId="0" fontId="11" fillId="0" borderId="0" xfId="0" applyFont="1" applyAlignment="1">
      <alignment vertical="top" wrapText="1"/>
    </xf>
    <xf numFmtId="0" fontId="11" fillId="0" borderId="13" xfId="0" applyFont="1" applyBorder="1" applyAlignment="1">
      <alignment vertical="top" wrapText="1"/>
    </xf>
    <xf numFmtId="0" fontId="11" fillId="0" borderId="65" xfId="0" applyFont="1" applyBorder="1" applyAlignment="1">
      <alignment vertical="top" wrapText="1"/>
    </xf>
    <xf numFmtId="0" fontId="11" fillId="0" borderId="66" xfId="0" applyFont="1" applyBorder="1" applyAlignment="1">
      <alignment vertical="top" wrapText="1"/>
    </xf>
    <xf numFmtId="0" fontId="11" fillId="0" borderId="16" xfId="0" applyFont="1" applyBorder="1" applyAlignment="1">
      <alignment horizontal="left" vertical="top" wrapText="1"/>
    </xf>
    <xf numFmtId="0" fontId="11" fillId="0" borderId="14" xfId="0" applyFont="1" applyBorder="1" applyAlignment="1">
      <alignment horizontal="left" vertical="top" wrapText="1"/>
    </xf>
    <xf numFmtId="0" fontId="11" fillId="0" borderId="19" xfId="0" applyFont="1" applyBorder="1" applyAlignment="1">
      <alignment horizontal="left" vertical="top" wrapText="1"/>
    </xf>
    <xf numFmtId="0" fontId="11" fillId="0" borderId="12" xfId="0" applyFont="1" applyBorder="1" applyAlignment="1">
      <alignment horizontal="left" vertical="top" wrapText="1"/>
    </xf>
    <xf numFmtId="0" fontId="11" fillId="0" borderId="0" xfId="0" applyFont="1" applyAlignment="1">
      <alignment horizontal="left" vertical="top" wrapText="1"/>
    </xf>
    <xf numFmtId="0" fontId="11" fillId="0" borderId="20" xfId="0" applyFont="1" applyBorder="1" applyAlignment="1">
      <alignment horizontal="left" vertical="top" wrapText="1"/>
    </xf>
    <xf numFmtId="0" fontId="11" fillId="0" borderId="82" xfId="0" applyFont="1" applyBorder="1" applyAlignment="1">
      <alignment horizontal="left" vertical="top" wrapText="1"/>
    </xf>
    <xf numFmtId="0" fontId="11" fillId="0" borderId="65" xfId="0" applyFont="1" applyBorder="1" applyAlignment="1">
      <alignment horizontal="left" vertical="top" wrapText="1"/>
    </xf>
    <xf numFmtId="0" fontId="11" fillId="0" borderId="83" xfId="0" applyFont="1" applyBorder="1" applyAlignment="1">
      <alignment horizontal="left" vertical="top" wrapText="1"/>
    </xf>
    <xf numFmtId="0" fontId="16" fillId="0" borderId="14" xfId="0" applyFont="1" applyBorder="1" applyAlignment="1">
      <alignment horizontal="center" vertical="center"/>
    </xf>
    <xf numFmtId="187" fontId="16" fillId="0" borderId="16" xfId="0" applyNumberFormat="1" applyFont="1" applyBorder="1" applyAlignment="1">
      <alignment horizontal="right" vertical="center" shrinkToFit="1"/>
    </xf>
    <xf numFmtId="187" fontId="16" fillId="0" borderId="14" xfId="0" applyNumberFormat="1" applyFont="1" applyBorder="1" applyAlignment="1">
      <alignment horizontal="right" vertical="center" shrinkToFit="1"/>
    </xf>
    <xf numFmtId="0" fontId="5" fillId="0" borderId="188" xfId="0" applyFont="1" applyBorder="1" applyAlignment="1">
      <alignment horizontal="center" vertical="center"/>
    </xf>
    <xf numFmtId="0" fontId="16" fillId="0" borderId="18" xfId="0" applyFont="1" applyBorder="1" applyAlignment="1">
      <alignment horizontal="left" vertical="center" wrapText="1" indent="1"/>
    </xf>
    <xf numFmtId="0" fontId="16" fillId="0" borderId="44" xfId="0" applyFont="1" applyBorder="1" applyAlignment="1">
      <alignment horizontal="left" vertical="center" wrapText="1" indent="1"/>
    </xf>
    <xf numFmtId="0" fontId="16" fillId="0" borderId="11" xfId="0" applyFont="1" applyBorder="1" applyAlignment="1">
      <alignment horizontal="left" vertical="center" wrapText="1" indent="1"/>
    </xf>
    <xf numFmtId="0" fontId="5" fillId="0" borderId="146" xfId="0" applyFont="1" applyBorder="1" applyAlignment="1">
      <alignment horizontal="center" vertical="center"/>
    </xf>
    <xf numFmtId="0" fontId="5" fillId="0" borderId="20" xfId="0" applyFont="1" applyBorder="1" applyAlignment="1">
      <alignment horizontal="center" vertical="center"/>
    </xf>
    <xf numFmtId="0" fontId="3" fillId="0" borderId="149" xfId="0" applyFont="1" applyBorder="1" applyAlignment="1">
      <alignment horizontal="center" vertical="center" textRotation="255" shrinkToFit="1"/>
    </xf>
    <xf numFmtId="0" fontId="3" fillId="0" borderId="76" xfId="0" applyFont="1" applyBorder="1" applyAlignment="1">
      <alignment horizontal="center" vertical="center" textRotation="255" shrinkToFit="1"/>
    </xf>
    <xf numFmtId="0" fontId="3" fillId="0" borderId="146" xfId="0" applyFont="1" applyBorder="1" applyAlignment="1">
      <alignment horizontal="center" vertical="center" textRotation="255" shrinkToFit="1"/>
    </xf>
    <xf numFmtId="0" fontId="3" fillId="0" borderId="13" xfId="0" applyFont="1" applyBorder="1" applyAlignment="1">
      <alignment horizontal="center" vertical="center" textRotation="255" shrinkToFit="1"/>
    </xf>
    <xf numFmtId="0" fontId="5" fillId="0" borderId="75" xfId="0" applyFont="1" applyBorder="1"/>
    <xf numFmtId="0" fontId="5" fillId="0" borderId="69" xfId="0" applyFont="1" applyBorder="1"/>
    <xf numFmtId="0" fontId="5" fillId="0" borderId="46" xfId="0" applyFont="1" applyBorder="1" applyAlignment="1">
      <alignment vertical="center"/>
    </xf>
    <xf numFmtId="0" fontId="16" fillId="0" borderId="10" xfId="0" applyFont="1" applyBorder="1" applyAlignment="1">
      <alignment horizontal="left" vertical="center" wrapText="1" indent="1"/>
    </xf>
    <xf numFmtId="0" fontId="16" fillId="0" borderId="13" xfId="0" applyFont="1" applyBorder="1" applyAlignment="1">
      <alignment horizontal="left" vertical="center" wrapText="1" indent="1"/>
    </xf>
    <xf numFmtId="0" fontId="16" fillId="0" borderId="15" xfId="0" applyFont="1" applyBorder="1" applyAlignment="1">
      <alignment horizontal="left" vertical="center" wrapText="1" indent="1"/>
    </xf>
    <xf numFmtId="0" fontId="5" fillId="0" borderId="12" xfId="0" applyFont="1" applyBorder="1" applyAlignment="1">
      <alignment horizontal="center" vertical="center"/>
    </xf>
    <xf numFmtId="0" fontId="16" fillId="0" borderId="12" xfId="0" applyFont="1" applyBorder="1" applyAlignment="1">
      <alignment horizontal="center" vertical="center"/>
    </xf>
    <xf numFmtId="0" fontId="16" fillId="0" borderId="0" xfId="0" applyFont="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4" fillId="0" borderId="14" xfId="0" applyFont="1" applyBorder="1" applyAlignment="1">
      <alignment horizontal="center"/>
    </xf>
    <xf numFmtId="0" fontId="4" fillId="0" borderId="19" xfId="0" applyFont="1" applyBorder="1" applyAlignment="1">
      <alignment horizontal="center"/>
    </xf>
    <xf numFmtId="0" fontId="5" fillId="0" borderId="146" xfId="0" applyFont="1" applyBorder="1" applyAlignment="1">
      <alignment horizontal="center" vertical="center" textRotation="255" wrapText="1" shrinkToFit="1"/>
    </xf>
    <xf numFmtId="0" fontId="5" fillId="0" borderId="13" xfId="0" applyFont="1" applyBorder="1" applyAlignment="1">
      <alignment horizontal="center" vertical="center" textRotation="255" wrapText="1" shrinkToFit="1"/>
    </xf>
    <xf numFmtId="177" fontId="16" fillId="0" borderId="12" xfId="0" applyNumberFormat="1" applyFont="1" applyBorder="1" applyAlignment="1">
      <alignment horizontal="left" vertical="center" wrapText="1" indent="1"/>
    </xf>
    <xf numFmtId="177" fontId="16" fillId="0" borderId="0" xfId="0" applyNumberFormat="1" applyFont="1" applyAlignment="1">
      <alignment horizontal="left" vertical="center" wrapText="1" indent="1"/>
    </xf>
    <xf numFmtId="177" fontId="16" fillId="0" borderId="67" xfId="0" applyNumberFormat="1" applyFont="1" applyBorder="1" applyAlignment="1">
      <alignment horizontal="left" vertical="center" wrapText="1" indent="1"/>
    </xf>
    <xf numFmtId="177" fontId="16" fillId="0" borderId="68" xfId="0" applyNumberFormat="1" applyFont="1" applyBorder="1" applyAlignment="1">
      <alignment horizontal="left" vertical="center" wrapText="1" indent="1"/>
    </xf>
    <xf numFmtId="0" fontId="5" fillId="0" borderId="16" xfId="0" applyFont="1" applyBorder="1" applyAlignment="1">
      <alignment vertical="center"/>
    </xf>
    <xf numFmtId="0" fontId="5" fillId="0" borderId="61" xfId="0" applyFont="1" applyBorder="1" applyAlignment="1">
      <alignment horizontal="center" vertical="center"/>
    </xf>
    <xf numFmtId="0" fontId="28" fillId="0" borderId="18" xfId="0" applyFont="1" applyBorder="1" applyAlignment="1">
      <alignment horizontal="center" vertical="center"/>
    </xf>
    <xf numFmtId="0" fontId="28" fillId="0" borderId="13" xfId="0" applyFont="1" applyBorder="1" applyAlignment="1">
      <alignment horizontal="center" vertical="center"/>
    </xf>
    <xf numFmtId="0" fontId="28" fillId="0" borderId="0" xfId="0" applyFont="1" applyAlignment="1">
      <alignment horizontal="center"/>
    </xf>
    <xf numFmtId="0" fontId="3" fillId="0" borderId="0" xfId="0" applyFont="1" applyAlignment="1">
      <alignment horizontal="center"/>
    </xf>
    <xf numFmtId="188" fontId="16" fillId="0" borderId="0" xfId="0" applyNumberFormat="1" applyFont="1" applyAlignment="1">
      <alignment horizontal="center" vertical="top" shrinkToFit="1"/>
    </xf>
    <xf numFmtId="188" fontId="16" fillId="0" borderId="11" xfId="0" applyNumberFormat="1" applyFont="1" applyBorder="1" applyAlignment="1">
      <alignment horizontal="center" vertical="top" shrinkToFit="1"/>
    </xf>
    <xf numFmtId="0" fontId="5" fillId="0" borderId="12" xfId="0" applyFont="1" applyBorder="1" applyAlignment="1">
      <alignment horizontal="center" vertical="top"/>
    </xf>
    <xf numFmtId="0" fontId="5" fillId="0" borderId="0" xfId="0" applyFont="1" applyAlignment="1">
      <alignment horizontal="center" vertical="top"/>
    </xf>
    <xf numFmtId="0" fontId="5" fillId="0" borderId="13" xfId="0" applyFont="1" applyBorder="1" applyAlignment="1">
      <alignment horizontal="center" vertical="top"/>
    </xf>
    <xf numFmtId="0" fontId="5" fillId="0" borderId="0" xfId="0" applyFont="1" applyAlignment="1">
      <alignment horizontal="left" vertical="center" wrapText="1"/>
    </xf>
    <xf numFmtId="0" fontId="5" fillId="0" borderId="14"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68" xfId="0" applyFont="1" applyBorder="1" applyAlignment="1">
      <alignment horizontal="left" vertical="center" wrapText="1"/>
    </xf>
    <xf numFmtId="0" fontId="5" fillId="0" borderId="21" xfId="0" applyFont="1" applyBorder="1" applyAlignment="1">
      <alignment horizontal="left" vertical="center" wrapText="1"/>
    </xf>
    <xf numFmtId="0" fontId="5" fillId="0" borderId="145" xfId="0" applyFont="1" applyBorder="1" applyAlignment="1">
      <alignment horizontal="left" vertical="center"/>
    </xf>
    <xf numFmtId="0" fontId="92" fillId="0" borderId="146" xfId="0" applyFont="1" applyBorder="1" applyAlignment="1" applyProtection="1">
      <alignment horizontal="left" vertical="center" wrapText="1" indent="1"/>
      <protection hidden="1"/>
    </xf>
    <xf numFmtId="0" fontId="92" fillId="0" borderId="0" xfId="0" applyFont="1" applyAlignment="1" applyProtection="1">
      <alignment horizontal="left" vertical="center" wrapText="1" indent="1"/>
      <protection hidden="1"/>
    </xf>
    <xf numFmtId="0" fontId="92" fillId="0" borderId="13" xfId="0" applyFont="1" applyBorder="1" applyAlignment="1" applyProtection="1">
      <alignment horizontal="left" vertical="center" wrapText="1" indent="1"/>
      <protection hidden="1"/>
    </xf>
    <xf numFmtId="0" fontId="92" fillId="0" borderId="147" xfId="0" applyFont="1" applyBorder="1" applyAlignment="1" applyProtection="1">
      <alignment horizontal="left" vertical="center" wrapText="1" indent="1"/>
      <protection hidden="1"/>
    </xf>
    <xf numFmtId="0" fontId="92" fillId="0" borderId="11" xfId="0" applyFont="1" applyBorder="1" applyAlignment="1" applyProtection="1">
      <alignment horizontal="left" vertical="center" wrapText="1" indent="1"/>
      <protection hidden="1"/>
    </xf>
    <xf numFmtId="0" fontId="92" fillId="0" borderId="15" xfId="0" applyFont="1" applyBorder="1" applyAlignment="1" applyProtection="1">
      <alignment horizontal="left" vertical="center" wrapText="1" indent="1"/>
      <protection hidden="1"/>
    </xf>
    <xf numFmtId="0" fontId="5" fillId="0" borderId="145" xfId="0" applyFont="1" applyBorder="1"/>
    <xf numFmtId="0" fontId="5" fillId="0" borderId="14" xfId="0" applyFont="1" applyBorder="1"/>
    <xf numFmtId="0" fontId="5" fillId="0" borderId="17" xfId="0" applyFont="1" applyBorder="1"/>
    <xf numFmtId="188" fontId="16" fillId="0" borderId="0" xfId="0" applyNumberFormat="1" applyFont="1" applyAlignment="1">
      <alignment horizontal="right" vertical="center" shrinkToFit="1"/>
    </xf>
    <xf numFmtId="0" fontId="16" fillId="0" borderId="18" xfId="0" applyFont="1" applyBorder="1" applyAlignment="1">
      <alignment horizontal="left" vertical="center" indent="1"/>
    </xf>
    <xf numFmtId="0" fontId="16" fillId="0" borderId="0" xfId="0" applyFont="1" applyAlignment="1">
      <alignment horizontal="left" vertical="center" indent="1"/>
    </xf>
    <xf numFmtId="0" fontId="16" fillId="0" borderId="44" xfId="0" applyFont="1" applyBorder="1" applyAlignment="1">
      <alignment horizontal="left" vertical="center" indent="1"/>
    </xf>
    <xf numFmtId="0" fontId="16" fillId="0" borderId="11" xfId="0" applyFont="1" applyBorder="1" applyAlignment="1">
      <alignment horizontal="left" vertical="center" indent="1"/>
    </xf>
    <xf numFmtId="0" fontId="28" fillId="0" borderId="0" xfId="0" applyFont="1" applyAlignment="1">
      <alignment horizontal="left" vertical="center" indent="1" shrinkToFit="1"/>
    </xf>
    <xf numFmtId="0" fontId="28" fillId="0" borderId="13" xfId="0" applyFont="1" applyBorder="1" applyAlignment="1">
      <alignment horizontal="left" vertical="center" indent="1" shrinkToFit="1"/>
    </xf>
    <xf numFmtId="0" fontId="28" fillId="0" borderId="11" xfId="0" applyFont="1" applyBorder="1" applyAlignment="1">
      <alignment horizontal="left" vertical="center" indent="1" shrinkToFit="1"/>
    </xf>
    <xf numFmtId="0" fontId="28" fillId="0" borderId="15" xfId="0" applyFont="1" applyBorder="1" applyAlignment="1">
      <alignment horizontal="left" vertical="center" indent="1" shrinkToFit="1"/>
    </xf>
    <xf numFmtId="0" fontId="5" fillId="0" borderId="0" xfId="0" applyFont="1" applyAlignment="1">
      <alignment horizontal="right" vertical="center"/>
    </xf>
    <xf numFmtId="0" fontId="5" fillId="0" borderId="142" xfId="0" applyFont="1" applyBorder="1" applyAlignment="1">
      <alignment horizontal="left" vertical="center"/>
    </xf>
    <xf numFmtId="0" fontId="28" fillId="0" borderId="146" xfId="0" applyFont="1" applyBorder="1" applyAlignment="1">
      <alignment horizontal="left" vertical="center" wrapText="1" indent="1"/>
    </xf>
    <xf numFmtId="0" fontId="28" fillId="0" borderId="0" xfId="0" applyFont="1" applyAlignment="1">
      <alignment horizontal="left" vertical="center" wrapText="1" indent="1"/>
    </xf>
    <xf numFmtId="0" fontId="28" fillId="0" borderId="13" xfId="0" applyFont="1" applyBorder="1" applyAlignment="1">
      <alignment horizontal="left" vertical="center" wrapText="1" indent="1"/>
    </xf>
    <xf numFmtId="0" fontId="28" fillId="0" borderId="147" xfId="0" applyFont="1" applyBorder="1" applyAlignment="1">
      <alignment horizontal="left" vertical="center" wrapText="1" indent="1"/>
    </xf>
    <xf numFmtId="0" fontId="28" fillId="0" borderId="11" xfId="0" applyFont="1" applyBorder="1" applyAlignment="1">
      <alignment horizontal="left" vertical="center" wrapText="1" indent="1"/>
    </xf>
    <xf numFmtId="0" fontId="28" fillId="0" borderId="15" xfId="0" applyFont="1" applyBorder="1" applyAlignment="1">
      <alignment horizontal="left" vertical="center" wrapText="1" indent="1"/>
    </xf>
    <xf numFmtId="0" fontId="22" fillId="0" borderId="20" xfId="0" applyFont="1" applyBorder="1" applyAlignment="1">
      <alignment horizontal="center" vertical="center" wrapText="1"/>
    </xf>
    <xf numFmtId="0" fontId="5" fillId="0" borderId="12" xfId="0" applyFont="1" applyBorder="1" applyAlignment="1">
      <alignment horizontal="center"/>
    </xf>
    <xf numFmtId="0" fontId="5" fillId="0" borderId="13" xfId="0" applyFont="1" applyBorder="1" applyAlignment="1">
      <alignment horizontal="center"/>
    </xf>
    <xf numFmtId="187" fontId="28" fillId="0" borderId="0" xfId="0" applyNumberFormat="1" applyFont="1" applyAlignment="1">
      <alignment horizontal="center" shrinkToFit="1"/>
    </xf>
    <xf numFmtId="0" fontId="28" fillId="0" borderId="63" xfId="0" applyFont="1" applyBorder="1" applyAlignment="1">
      <alignment horizontal="center" vertical="center"/>
    </xf>
    <xf numFmtId="0" fontId="28" fillId="0" borderId="62" xfId="0" applyFont="1" applyBorder="1" applyAlignment="1">
      <alignment horizontal="center" vertical="center"/>
    </xf>
    <xf numFmtId="0" fontId="28" fillId="0" borderId="127" xfId="0" applyFont="1" applyBorder="1" applyAlignment="1">
      <alignment horizontal="center" vertical="center"/>
    </xf>
    <xf numFmtId="0" fontId="28" fillId="0" borderId="125" xfId="0" applyFont="1" applyBorder="1" applyAlignment="1">
      <alignment horizontal="center" vertical="center"/>
    </xf>
    <xf numFmtId="0" fontId="28" fillId="0" borderId="128" xfId="0" applyFont="1" applyBorder="1" applyAlignment="1">
      <alignment horizontal="center" vertical="center"/>
    </xf>
    <xf numFmtId="0" fontId="28" fillId="0" borderId="126" xfId="0" applyFont="1" applyBorder="1" applyAlignment="1">
      <alignment horizontal="center" vertical="center"/>
    </xf>
    <xf numFmtId="0" fontId="28" fillId="0" borderId="81" xfId="0" applyFont="1" applyBorder="1" applyAlignment="1">
      <alignment horizontal="center" vertical="center"/>
    </xf>
    <xf numFmtId="0" fontId="28" fillId="0" borderId="20" xfId="0" applyFont="1" applyBorder="1" applyAlignment="1">
      <alignment horizontal="center" vertical="center"/>
    </xf>
    <xf numFmtId="0" fontId="28" fillId="0" borderId="23" xfId="0" applyFont="1" applyBorder="1" applyAlignment="1">
      <alignment horizontal="center" vertical="center"/>
    </xf>
    <xf numFmtId="0" fontId="16" fillId="0" borderId="18" xfId="0" applyFont="1" applyBorder="1" applyAlignment="1">
      <alignment horizontal="left" vertical="center" indent="1" shrinkToFit="1"/>
    </xf>
    <xf numFmtId="0" fontId="16" fillId="0" borderId="0" xfId="0" applyFont="1" applyAlignment="1">
      <alignment horizontal="left" vertical="center" indent="1" shrinkToFit="1"/>
    </xf>
    <xf numFmtId="0" fontId="16" fillId="0" borderId="13" xfId="0" applyFont="1" applyBorder="1" applyAlignment="1">
      <alignment horizontal="left" vertical="center" indent="1" shrinkToFit="1"/>
    </xf>
    <xf numFmtId="0" fontId="16" fillId="0" borderId="44" xfId="0" applyFont="1" applyBorder="1" applyAlignment="1">
      <alignment horizontal="left" vertical="center" indent="1" shrinkToFit="1"/>
    </xf>
    <xf numFmtId="0" fontId="16" fillId="0" borderId="11" xfId="0" applyFont="1" applyBorder="1" applyAlignment="1">
      <alignment horizontal="left" vertical="center" indent="1" shrinkToFit="1"/>
    </xf>
    <xf numFmtId="0" fontId="16" fillId="0" borderId="15" xfId="0" applyFont="1" applyBorder="1" applyAlignment="1">
      <alignment horizontal="left" vertical="center" indent="1" shrinkToFit="1"/>
    </xf>
    <xf numFmtId="189" fontId="16" fillId="0" borderId="0" xfId="0" applyNumberFormat="1" applyFont="1" applyAlignment="1">
      <alignment horizontal="center" vertical="center"/>
    </xf>
    <xf numFmtId="0" fontId="22" fillId="0" borderId="16" xfId="0" applyFont="1" applyBorder="1" applyAlignment="1">
      <alignment horizontal="distributed" vertical="center" wrapText="1"/>
    </xf>
    <xf numFmtId="0" fontId="22" fillId="0" borderId="14" xfId="0" applyFont="1" applyBorder="1" applyAlignment="1">
      <alignment horizontal="distributed" vertical="center" wrapText="1"/>
    </xf>
    <xf numFmtId="0" fontId="22" fillId="0" borderId="17" xfId="0" applyFont="1" applyBorder="1" applyAlignment="1">
      <alignment horizontal="distributed" vertical="center" wrapText="1"/>
    </xf>
    <xf numFmtId="0" fontId="22" fillId="0" borderId="12" xfId="0" applyFont="1" applyBorder="1" applyAlignment="1">
      <alignment horizontal="distributed" vertical="center" wrapText="1"/>
    </xf>
    <xf numFmtId="0" fontId="22" fillId="0" borderId="0" xfId="0" applyFont="1" applyAlignment="1">
      <alignment horizontal="distributed" vertical="center" wrapText="1"/>
    </xf>
    <xf numFmtId="0" fontId="22" fillId="0" borderId="13" xfId="0" applyFont="1" applyBorder="1" applyAlignment="1">
      <alignment horizontal="distributed" vertical="center" wrapText="1"/>
    </xf>
    <xf numFmtId="0" fontId="22" fillId="0" borderId="10" xfId="0" applyFont="1" applyBorder="1" applyAlignment="1">
      <alignment horizontal="distributed" vertical="center" wrapText="1"/>
    </xf>
    <xf numFmtId="0" fontId="22" fillId="0" borderId="11" xfId="0" applyFont="1" applyBorder="1" applyAlignment="1">
      <alignment horizontal="distributed" vertical="center" wrapText="1"/>
    </xf>
    <xf numFmtId="0" fontId="22" fillId="0" borderId="15" xfId="0" applyFont="1" applyBorder="1" applyAlignment="1">
      <alignment horizontal="distributed" vertical="center" wrapText="1"/>
    </xf>
    <xf numFmtId="0" fontId="10" fillId="0" borderId="0" xfId="0" applyFont="1" applyAlignment="1">
      <alignment horizontal="left" vertical="center"/>
    </xf>
    <xf numFmtId="0" fontId="3" fillId="0" borderId="134" xfId="0" applyFont="1" applyBorder="1" applyAlignment="1">
      <alignment horizontal="center" vertical="center"/>
    </xf>
    <xf numFmtId="0" fontId="3" fillId="0" borderId="135" xfId="0" applyFont="1" applyBorder="1" applyAlignment="1">
      <alignment horizontal="center" vertical="center"/>
    </xf>
    <xf numFmtId="0" fontId="3" fillId="0" borderId="137" xfId="0" applyFont="1" applyBorder="1" applyAlignment="1">
      <alignment horizontal="center" vertical="center"/>
    </xf>
    <xf numFmtId="0" fontId="3" fillId="0" borderId="138" xfId="0" applyFont="1" applyBorder="1" applyAlignment="1">
      <alignment horizontal="center" vertical="center"/>
    </xf>
    <xf numFmtId="0" fontId="5" fillId="0" borderId="139" xfId="0" applyFont="1" applyBorder="1" applyAlignment="1">
      <alignment horizontal="center"/>
    </xf>
    <xf numFmtId="0" fontId="0" fillId="0" borderId="60" xfId="0" applyBorder="1"/>
    <xf numFmtId="0" fontId="0" fillId="0" borderId="79" xfId="0" applyBorder="1"/>
    <xf numFmtId="0" fontId="5" fillId="0" borderId="16" xfId="0" applyFont="1" applyBorder="1"/>
    <xf numFmtId="0" fontId="5" fillId="0" borderId="80" xfId="0" applyFont="1" applyBorder="1" applyAlignment="1">
      <alignment horizontal="center"/>
    </xf>
    <xf numFmtId="0" fontId="5" fillId="0" borderId="60" xfId="0" applyFont="1" applyBorder="1" applyAlignment="1">
      <alignment horizontal="center"/>
    </xf>
    <xf numFmtId="0" fontId="5" fillId="0" borderId="61" xfId="0" applyFont="1" applyBorder="1" applyAlignment="1">
      <alignment horizontal="center"/>
    </xf>
    <xf numFmtId="181" fontId="4" fillId="0" borderId="14" xfId="0" applyNumberFormat="1" applyFont="1" applyBorder="1" applyAlignment="1">
      <alignment horizontal="right"/>
    </xf>
    <xf numFmtId="181" fontId="1" fillId="0" borderId="14" xfId="0" applyNumberFormat="1" applyFont="1" applyBorder="1" applyAlignment="1">
      <alignment horizontal="right"/>
    </xf>
    <xf numFmtId="0" fontId="5" fillId="0" borderId="16" xfId="0" applyFont="1" applyBorder="1" applyAlignment="1">
      <alignment horizontal="distributed" vertical="center" wrapText="1"/>
    </xf>
    <xf numFmtId="0" fontId="5" fillId="0" borderId="14" xfId="0" applyFont="1" applyBorder="1" applyAlignment="1">
      <alignment horizontal="distributed" vertical="center" wrapText="1"/>
    </xf>
    <xf numFmtId="0" fontId="5" fillId="0" borderId="17" xfId="0" applyFont="1" applyBorder="1" applyAlignment="1">
      <alignment horizontal="distributed" vertical="center" wrapText="1"/>
    </xf>
    <xf numFmtId="0" fontId="5" fillId="0" borderId="12" xfId="0" applyFont="1" applyBorder="1" applyAlignment="1">
      <alignment horizontal="distributed" vertical="center" wrapText="1"/>
    </xf>
    <xf numFmtId="0" fontId="5" fillId="0" borderId="0" xfId="0" applyFont="1" applyAlignment="1">
      <alignment horizontal="distributed" vertical="center" wrapText="1"/>
    </xf>
    <xf numFmtId="0" fontId="5" fillId="0" borderId="13"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11" xfId="0" applyFont="1" applyBorder="1" applyAlignment="1">
      <alignment horizontal="distributed" vertical="center" wrapText="1"/>
    </xf>
    <xf numFmtId="0" fontId="5" fillId="0" borderId="15" xfId="0" applyFont="1" applyBorder="1" applyAlignment="1">
      <alignment horizontal="distributed" vertical="center" wrapText="1"/>
    </xf>
    <xf numFmtId="0" fontId="92" fillId="0" borderId="141" xfId="0" applyFont="1" applyBorder="1" applyAlignment="1">
      <alignment horizontal="center" vertical="center"/>
    </xf>
    <xf numFmtId="0" fontId="92" fillId="0" borderId="71" xfId="0" applyFont="1" applyBorder="1" applyAlignment="1">
      <alignment horizontal="center" vertical="center"/>
    </xf>
    <xf numFmtId="0" fontId="92" fillId="0" borderId="144" xfId="0" applyFont="1" applyBorder="1" applyAlignment="1">
      <alignment horizontal="center" vertical="center"/>
    </xf>
    <xf numFmtId="0" fontId="92" fillId="0" borderId="72" xfId="0" applyFont="1" applyBorder="1" applyAlignment="1">
      <alignment horizontal="center" vertical="center"/>
    </xf>
    <xf numFmtId="0" fontId="29" fillId="0" borderId="71" xfId="0" applyFont="1" applyBorder="1" applyAlignment="1">
      <alignment horizontal="center" vertical="center"/>
    </xf>
    <xf numFmtId="0" fontId="29" fillId="0" borderId="72" xfId="0" applyFont="1" applyBorder="1" applyAlignment="1">
      <alignment horizontal="center" vertical="center"/>
    </xf>
    <xf numFmtId="0" fontId="92" fillId="0" borderId="73" xfId="0" applyFont="1" applyBorder="1" applyAlignment="1">
      <alignment horizontal="center" vertical="center"/>
    </xf>
    <xf numFmtId="0" fontId="92" fillId="0" borderId="74" xfId="0" applyFont="1" applyBorder="1" applyAlignment="1">
      <alignment horizontal="center" vertical="center"/>
    </xf>
    <xf numFmtId="0" fontId="28" fillId="0" borderId="122" xfId="0" applyFont="1" applyBorder="1" applyAlignment="1">
      <alignment horizontal="center" vertical="center"/>
    </xf>
    <xf numFmtId="0" fontId="28" fillId="0" borderId="10" xfId="0" applyFont="1" applyBorder="1" applyAlignment="1">
      <alignment horizontal="center" vertical="center"/>
    </xf>
    <xf numFmtId="0" fontId="5" fillId="0" borderId="189"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190" xfId="0" applyFont="1" applyBorder="1" applyAlignment="1">
      <alignment horizontal="center" vertical="center" wrapText="1"/>
    </xf>
    <xf numFmtId="0" fontId="5" fillId="0" borderId="87" xfId="0" applyFont="1" applyBorder="1" applyAlignment="1">
      <alignment horizontal="center" vertical="center" wrapText="1"/>
    </xf>
    <xf numFmtId="0" fontId="5" fillId="0" borderId="191" xfId="0" applyFont="1" applyBorder="1" applyAlignment="1">
      <alignment horizontal="center" vertical="center" wrapText="1"/>
    </xf>
    <xf numFmtId="0" fontId="5" fillId="0" borderId="102" xfId="0" applyFont="1" applyBorder="1" applyAlignment="1">
      <alignment horizontal="center" vertical="center" wrapText="1"/>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102" xfId="0" applyFont="1" applyBorder="1" applyAlignment="1">
      <alignment horizontal="center" vertical="center"/>
    </xf>
    <xf numFmtId="0" fontId="4" fillId="0" borderId="192" xfId="0" applyFont="1" applyBorder="1" applyAlignment="1">
      <alignment horizontal="center" vertical="center"/>
    </xf>
    <xf numFmtId="0" fontId="5" fillId="0" borderId="13" xfId="0" applyFont="1" applyBorder="1" applyAlignment="1">
      <alignment horizontal="center" vertical="center"/>
    </xf>
    <xf numFmtId="0" fontId="4"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3" xfId="0" applyFont="1" applyBorder="1" applyAlignment="1">
      <alignment horizontal="center" vertical="center" wrapText="1"/>
    </xf>
    <xf numFmtId="0" fontId="5" fillId="0" borderId="16" xfId="0" applyFont="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188" fontId="16" fillId="0" borderId="0" xfId="0" applyNumberFormat="1" applyFont="1" applyAlignment="1" applyProtection="1">
      <alignment horizontal="center" vertical="center" shrinkToFit="1"/>
      <protection hidden="1"/>
    </xf>
    <xf numFmtId="191" fontId="16" fillId="0" borderId="16" xfId="0" applyNumberFormat="1" applyFont="1" applyBorder="1" applyAlignment="1" applyProtection="1">
      <alignment horizontal="right" vertical="center" shrinkToFit="1"/>
      <protection hidden="1"/>
    </xf>
    <xf numFmtId="191" fontId="16" fillId="0" borderId="14" xfId="0" applyNumberFormat="1" applyFont="1" applyBorder="1" applyAlignment="1" applyProtection="1">
      <alignment horizontal="right" vertical="center" shrinkToFit="1"/>
      <protection hidden="1"/>
    </xf>
    <xf numFmtId="0" fontId="5" fillId="0" borderId="104" xfId="0" applyFont="1" applyBorder="1" applyAlignment="1" applyProtection="1">
      <alignment horizontal="center" vertical="center"/>
      <protection hidden="1"/>
    </xf>
    <xf numFmtId="0" fontId="5" fillId="0" borderId="60" xfId="0" applyFont="1" applyBorder="1" applyAlignment="1" applyProtection="1">
      <alignment horizontal="center" vertical="center"/>
      <protection hidden="1"/>
    </xf>
    <xf numFmtId="0" fontId="5" fillId="0" borderId="79" xfId="0" applyFont="1" applyBorder="1" applyAlignment="1" applyProtection="1">
      <alignment horizontal="center" vertical="center"/>
      <protection hidden="1"/>
    </xf>
    <xf numFmtId="0" fontId="11" fillId="0" borderId="159" xfId="0" applyFont="1" applyBorder="1" applyAlignment="1" applyProtection="1">
      <alignment horizontal="left" vertical="top" wrapText="1"/>
      <protection hidden="1"/>
    </xf>
    <xf numFmtId="0" fontId="11" fillId="0" borderId="106" xfId="0" applyFont="1" applyBorder="1" applyAlignment="1" applyProtection="1">
      <alignment horizontal="left" vertical="top" wrapText="1"/>
      <protection hidden="1"/>
    </xf>
    <xf numFmtId="0" fontId="11" fillId="0" borderId="160" xfId="0" applyFont="1" applyBorder="1" applyAlignment="1" applyProtection="1">
      <alignment horizontal="left" vertical="top" wrapText="1"/>
      <protection hidden="1"/>
    </xf>
    <xf numFmtId="0" fontId="11" fillId="0" borderId="109" xfId="0" applyFont="1" applyBorder="1" applyAlignment="1" applyProtection="1">
      <alignment horizontal="left" vertical="top" wrapText="1"/>
      <protection hidden="1"/>
    </xf>
    <xf numFmtId="0" fontId="49" fillId="0" borderId="106" xfId="0" applyFont="1" applyBorder="1" applyAlignment="1" applyProtection="1">
      <alignment horizontal="left" vertical="top" wrapText="1"/>
      <protection hidden="1"/>
    </xf>
    <xf numFmtId="0" fontId="11" fillId="0" borderId="107" xfId="0" applyFont="1" applyBorder="1" applyAlignment="1" applyProtection="1">
      <alignment horizontal="left" vertical="top" wrapText="1"/>
      <protection hidden="1"/>
    </xf>
    <xf numFmtId="0" fontId="11" fillId="0" borderId="110" xfId="0" applyFont="1" applyBorder="1" applyAlignment="1" applyProtection="1">
      <alignment horizontal="left" vertical="top" wrapText="1"/>
      <protection hidden="1"/>
    </xf>
    <xf numFmtId="0" fontId="28" fillId="0" borderId="12" xfId="0" applyFont="1" applyBorder="1" applyAlignment="1" applyProtection="1">
      <alignment horizontal="center" vertical="center"/>
      <protection hidden="1"/>
    </xf>
    <xf numFmtId="0" fontId="28" fillId="0" borderId="0" xfId="0" applyFont="1" applyAlignment="1" applyProtection="1">
      <alignment horizontal="center" vertical="center"/>
      <protection hidden="1"/>
    </xf>
    <xf numFmtId="183" fontId="75" fillId="0" borderId="16" xfId="0" applyNumberFormat="1" applyFont="1" applyBorder="1" applyAlignment="1" applyProtection="1">
      <alignment horizontal="right" vertical="center" shrinkToFit="1"/>
      <protection hidden="1"/>
    </xf>
    <xf numFmtId="183" fontId="75" fillId="0" borderId="14" xfId="0" applyNumberFormat="1" applyFont="1" applyBorder="1" applyAlignment="1" applyProtection="1">
      <alignment horizontal="right" vertical="center" shrinkToFit="1"/>
      <protection hidden="1"/>
    </xf>
    <xf numFmtId="183" fontId="75" fillId="0" borderId="10" xfId="0" applyNumberFormat="1" applyFont="1" applyBorder="1" applyAlignment="1" applyProtection="1">
      <alignment horizontal="right" vertical="center" shrinkToFit="1"/>
      <protection hidden="1"/>
    </xf>
    <xf numFmtId="183" fontId="75" fillId="0" borderId="11" xfId="0" applyNumberFormat="1" applyFont="1" applyBorder="1" applyAlignment="1" applyProtection="1">
      <alignment horizontal="right" vertical="center" shrinkToFit="1"/>
      <protection hidden="1"/>
    </xf>
    <xf numFmtId="0" fontId="5" fillId="0" borderId="46" xfId="0" applyFont="1" applyBorder="1" applyAlignment="1" applyProtection="1">
      <alignment vertical="center"/>
      <protection hidden="1"/>
    </xf>
    <xf numFmtId="0" fontId="5" fillId="0" borderId="14" xfId="0" applyFont="1" applyBorder="1" applyAlignment="1" applyProtection="1">
      <alignment vertical="center"/>
      <protection hidden="1"/>
    </xf>
    <xf numFmtId="0" fontId="5" fillId="0" borderId="17" xfId="0" applyFont="1" applyBorder="1" applyAlignment="1" applyProtection="1">
      <alignment vertical="center"/>
      <protection hidden="1"/>
    </xf>
    <xf numFmtId="0" fontId="5" fillId="0" borderId="16" xfId="0" applyFont="1" applyBorder="1" applyAlignment="1" applyProtection="1">
      <alignment vertical="center"/>
      <protection hidden="1"/>
    </xf>
    <xf numFmtId="0" fontId="11" fillId="0" borderId="59" xfId="0" applyFont="1" applyBorder="1" applyAlignment="1" applyProtection="1">
      <alignment vertical="center" wrapText="1"/>
      <protection hidden="1"/>
    </xf>
    <xf numFmtId="0" fontId="11" fillId="0" borderId="0" xfId="0" applyFont="1" applyAlignment="1" applyProtection="1">
      <alignment vertical="center" wrapText="1"/>
      <protection hidden="1"/>
    </xf>
    <xf numFmtId="0" fontId="11" fillId="0" borderId="170" xfId="0" applyFont="1" applyBorder="1" applyAlignment="1" applyProtection="1">
      <alignment vertical="center" wrapText="1"/>
      <protection hidden="1"/>
    </xf>
    <xf numFmtId="0" fontId="16" fillId="0" borderId="129" xfId="0" applyFont="1" applyBorder="1" applyAlignment="1" applyProtection="1">
      <alignment horizontal="center" vertical="center"/>
      <protection hidden="1"/>
    </xf>
    <xf numFmtId="0" fontId="16" fillId="0" borderId="81" xfId="0" applyFont="1" applyBorder="1" applyAlignment="1" applyProtection="1">
      <alignment horizontal="center" vertical="center"/>
      <protection hidden="1"/>
    </xf>
    <xf numFmtId="0" fontId="16" fillId="0" borderId="68" xfId="0" applyFont="1" applyBorder="1" applyAlignment="1" applyProtection="1">
      <alignment horizontal="center" vertical="center"/>
      <protection hidden="1"/>
    </xf>
    <xf numFmtId="0" fontId="16" fillId="0" borderId="21" xfId="0" applyFont="1" applyBorder="1" applyAlignment="1" applyProtection="1">
      <alignment horizontal="center" vertical="center"/>
      <protection hidden="1"/>
    </xf>
    <xf numFmtId="0" fontId="28" fillId="0" borderId="10" xfId="0" applyFont="1" applyBorder="1" applyAlignment="1" applyProtection="1">
      <alignment horizontal="center" vertical="center"/>
      <protection hidden="1"/>
    </xf>
    <xf numFmtId="0" fontId="28" fillId="0" borderId="11" xfId="0" applyFont="1" applyBorder="1" applyAlignment="1" applyProtection="1">
      <alignment horizontal="center" vertical="center"/>
      <protection hidden="1"/>
    </xf>
    <xf numFmtId="0" fontId="5" fillId="0" borderId="29" xfId="0" applyFont="1" applyBorder="1" applyAlignment="1" applyProtection="1">
      <alignment horizontal="center"/>
      <protection hidden="1"/>
    </xf>
    <xf numFmtId="0" fontId="3" fillId="0" borderId="146" xfId="0" applyFont="1" applyBorder="1" applyAlignment="1" applyProtection="1">
      <alignment vertical="center" textRotation="255"/>
      <protection hidden="1"/>
    </xf>
    <xf numFmtId="0" fontId="3" fillId="0" borderId="13" xfId="0" applyFont="1" applyBorder="1" applyAlignment="1" applyProtection="1">
      <alignment vertical="center" textRotation="255"/>
      <protection hidden="1"/>
    </xf>
    <xf numFmtId="0" fontId="3" fillId="0" borderId="151" xfId="0" applyFont="1" applyBorder="1" applyProtection="1">
      <protection hidden="1"/>
    </xf>
    <xf numFmtId="0" fontId="3" fillId="0" borderId="152" xfId="0" applyFont="1" applyBorder="1" applyProtection="1">
      <protection hidden="1"/>
    </xf>
    <xf numFmtId="0" fontId="16" fillId="0" borderId="0" xfId="0" applyFont="1" applyAlignment="1" applyProtection="1">
      <alignment horizontal="center" vertical="center" shrinkToFit="1"/>
      <protection hidden="1"/>
    </xf>
    <xf numFmtId="0" fontId="5" fillId="0" borderId="16" xfId="0" applyFont="1" applyBorder="1" applyAlignment="1" applyProtection="1">
      <alignment horizontal="center"/>
      <protection hidden="1"/>
    </xf>
    <xf numFmtId="0" fontId="5" fillId="0" borderId="14" xfId="0" applyFont="1" applyBorder="1" applyAlignment="1" applyProtection="1">
      <alignment horizontal="center"/>
      <protection hidden="1"/>
    </xf>
    <xf numFmtId="0" fontId="5" fillId="0" borderId="17" xfId="0" applyFont="1" applyBorder="1" applyAlignment="1" applyProtection="1">
      <alignment horizontal="center"/>
      <protection hidden="1"/>
    </xf>
    <xf numFmtId="0" fontId="5" fillId="0" borderId="12" xfId="0" applyFont="1" applyBorder="1" applyAlignment="1" applyProtection="1">
      <alignment horizontal="center" vertical="top"/>
      <protection hidden="1"/>
    </xf>
    <xf numFmtId="0" fontId="5" fillId="0" borderId="0" xfId="0" applyFont="1" applyAlignment="1" applyProtection="1">
      <alignment horizontal="center" vertical="top"/>
      <protection hidden="1"/>
    </xf>
    <xf numFmtId="0" fontId="5" fillId="0" borderId="13" xfId="0" applyFont="1" applyBorder="1" applyAlignment="1" applyProtection="1">
      <alignment horizontal="center" vertical="top"/>
      <protection hidden="1"/>
    </xf>
    <xf numFmtId="0" fontId="22" fillId="0" borderId="12" xfId="0" applyFont="1" applyBorder="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22" fillId="0" borderId="20" xfId="0" applyFont="1" applyBorder="1" applyAlignment="1" applyProtection="1">
      <alignment horizontal="center" vertical="center" wrapText="1"/>
      <protection hidden="1"/>
    </xf>
    <xf numFmtId="0" fontId="5" fillId="0" borderId="16" xfId="0" applyFont="1" applyBorder="1" applyAlignment="1" applyProtection="1">
      <alignment vertical="center" textRotation="255"/>
      <protection hidden="1"/>
    </xf>
    <xf numFmtId="0" fontId="5" fillId="0" borderId="12" xfId="0" applyFont="1" applyBorder="1" applyAlignment="1" applyProtection="1">
      <alignment vertical="center" textRotation="255"/>
      <protection hidden="1"/>
    </xf>
    <xf numFmtId="0" fontId="5" fillId="0" borderId="13" xfId="0" applyFont="1" applyBorder="1" applyAlignment="1" applyProtection="1">
      <alignment vertical="center"/>
      <protection hidden="1"/>
    </xf>
    <xf numFmtId="0" fontId="5" fillId="0" borderId="10" xfId="0" applyFont="1" applyBorder="1" applyAlignment="1" applyProtection="1">
      <alignment vertical="center" textRotation="255"/>
      <protection hidden="1"/>
    </xf>
    <xf numFmtId="0" fontId="5" fillId="0" borderId="15" xfId="0" applyFont="1" applyBorder="1" applyAlignment="1" applyProtection="1">
      <alignment vertical="center"/>
      <protection hidden="1"/>
    </xf>
    <xf numFmtId="188" fontId="16" fillId="0" borderId="11" xfId="0" applyNumberFormat="1" applyFont="1" applyBorder="1" applyAlignment="1" applyProtection="1">
      <alignment horizontal="center" vertical="center" shrinkToFit="1"/>
      <protection hidden="1"/>
    </xf>
    <xf numFmtId="187" fontId="16" fillId="0" borderId="0" xfId="0" applyNumberFormat="1" applyFont="1" applyAlignment="1" applyProtection="1">
      <alignment horizontal="center" vertical="center" shrinkToFit="1"/>
      <protection hidden="1"/>
    </xf>
    <xf numFmtId="186" fontId="4" fillId="0" borderId="10" xfId="0" applyNumberFormat="1" applyFont="1" applyBorder="1" applyAlignment="1" applyProtection="1">
      <alignment horizontal="right" vertical="center"/>
      <protection hidden="1"/>
    </xf>
    <xf numFmtId="186" fontId="4" fillId="0" borderId="11" xfId="0" applyNumberFormat="1" applyFont="1" applyBorder="1" applyAlignment="1" applyProtection="1">
      <alignment horizontal="right" vertical="center"/>
      <protection hidden="1"/>
    </xf>
    <xf numFmtId="186" fontId="4" fillId="0" borderId="15" xfId="0" applyNumberFormat="1" applyFont="1" applyBorder="1" applyAlignment="1" applyProtection="1">
      <alignment horizontal="right" vertical="center"/>
      <protection hidden="1"/>
    </xf>
    <xf numFmtId="0" fontId="5" fillId="0" borderId="36" xfId="0" applyFont="1" applyBorder="1" applyAlignment="1" applyProtection="1">
      <alignment horizontal="center"/>
      <protection hidden="1"/>
    </xf>
    <xf numFmtId="0" fontId="5" fillId="0" borderId="163" xfId="0" applyFont="1" applyBorder="1" applyAlignment="1" applyProtection="1">
      <alignment horizontal="center"/>
      <protection hidden="1"/>
    </xf>
    <xf numFmtId="0" fontId="85" fillId="0" borderId="12" xfId="0" applyFont="1" applyBorder="1" applyAlignment="1" applyProtection="1">
      <alignment horizontal="center" vertical="center" shrinkToFit="1"/>
      <protection hidden="1"/>
    </xf>
    <xf numFmtId="0" fontId="85" fillId="0" borderId="0" xfId="0" applyFont="1" applyAlignment="1" applyProtection="1">
      <alignment horizontal="center" vertical="center" shrinkToFit="1"/>
      <protection hidden="1"/>
    </xf>
    <xf numFmtId="0" fontId="85" fillId="0" borderId="13" xfId="0" applyFont="1" applyBorder="1" applyAlignment="1" applyProtection="1">
      <alignment horizontal="center" vertical="center" shrinkToFit="1"/>
      <protection hidden="1"/>
    </xf>
    <xf numFmtId="188" fontId="16" fillId="0" borderId="154" xfId="0" applyNumberFormat="1" applyFont="1" applyBorder="1" applyAlignment="1" applyProtection="1">
      <alignment horizontal="center" vertical="center" shrinkToFit="1"/>
      <protection hidden="1"/>
    </xf>
    <xf numFmtId="0" fontId="5" fillId="0" borderId="12" xfId="0" applyFont="1" applyBorder="1" applyAlignment="1" applyProtection="1">
      <alignment horizontal="center"/>
      <protection hidden="1"/>
    </xf>
    <xf numFmtId="0" fontId="5" fillId="0" borderId="0" xfId="0" applyFont="1" applyAlignment="1" applyProtection="1">
      <alignment horizontal="center"/>
      <protection hidden="1"/>
    </xf>
    <xf numFmtId="0" fontId="5" fillId="0" borderId="13" xfId="0" applyFont="1" applyBorder="1" applyAlignment="1" applyProtection="1">
      <alignment horizontal="center"/>
      <protection hidden="1"/>
    </xf>
    <xf numFmtId="0" fontId="5" fillId="0" borderId="0" xfId="0" applyFont="1" applyAlignment="1" applyProtection="1">
      <alignment horizontal="right" vertical="top"/>
      <protection hidden="1"/>
    </xf>
    <xf numFmtId="0" fontId="5" fillId="0" borderId="12" xfId="0" applyFont="1" applyBorder="1" applyAlignment="1" applyProtection="1">
      <alignment horizontal="right" vertical="center"/>
      <protection hidden="1"/>
    </xf>
    <xf numFmtId="0" fontId="5" fillId="0" borderId="16" xfId="0" applyFont="1" applyBorder="1" applyAlignment="1" applyProtection="1">
      <alignment horizontal="left" vertical="center"/>
      <protection hidden="1"/>
    </xf>
    <xf numFmtId="0" fontId="5" fillId="0" borderId="14" xfId="0" applyFont="1" applyBorder="1" applyAlignment="1" applyProtection="1">
      <alignment horizontal="left" vertical="center"/>
      <protection hidden="1"/>
    </xf>
    <xf numFmtId="0" fontId="5" fillId="0" borderId="17" xfId="0" applyFont="1" applyBorder="1" applyAlignment="1" applyProtection="1">
      <alignment horizontal="left" vertical="center"/>
      <protection hidden="1"/>
    </xf>
    <xf numFmtId="0" fontId="5" fillId="0" borderId="12"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horizontal="left" vertical="center"/>
      <protection hidden="1"/>
    </xf>
    <xf numFmtId="0" fontId="5" fillId="0" borderId="0" xfId="0" applyFont="1" applyAlignment="1" applyProtection="1">
      <alignment vertical="center"/>
      <protection hidden="1"/>
    </xf>
    <xf numFmtId="0" fontId="0" fillId="0" borderId="0" xfId="0" applyProtection="1">
      <protection hidden="1"/>
    </xf>
    <xf numFmtId="0" fontId="16" fillId="0" borderId="0" xfId="0" applyFont="1" applyAlignment="1" applyProtection="1">
      <alignment shrinkToFit="1"/>
      <protection hidden="1"/>
    </xf>
    <xf numFmtId="0" fontId="3" fillId="0" borderId="12" xfId="0" applyFont="1" applyBorder="1" applyAlignment="1" applyProtection="1">
      <alignment horizontal="center" vertical="center" textRotation="255" shrinkToFit="1"/>
      <protection hidden="1"/>
    </xf>
    <xf numFmtId="0" fontId="3" fillId="0" borderId="153" xfId="0" applyFont="1" applyBorder="1" applyAlignment="1" applyProtection="1">
      <alignment horizontal="center" vertical="center" textRotation="255" shrinkToFit="1"/>
      <protection hidden="1"/>
    </xf>
    <xf numFmtId="0" fontId="17" fillId="0" borderId="12" xfId="0" applyFont="1" applyBorder="1" applyAlignment="1" applyProtection="1">
      <alignment horizontal="center" vertical="center" textRotation="255" shrinkToFit="1"/>
      <protection hidden="1"/>
    </xf>
    <xf numFmtId="0" fontId="17" fillId="0" borderId="10" xfId="0" applyFont="1" applyBorder="1" applyAlignment="1" applyProtection="1">
      <alignment horizontal="center" vertical="center" textRotation="255" shrinkToFit="1"/>
      <protection hidden="1"/>
    </xf>
    <xf numFmtId="0" fontId="17" fillId="0" borderId="13" xfId="0" applyFont="1" applyBorder="1" applyAlignment="1" applyProtection="1">
      <alignment horizontal="center" vertical="center" textRotation="255" shrinkToFit="1"/>
      <protection hidden="1"/>
    </xf>
    <xf numFmtId="0" fontId="17" fillId="0" borderId="15" xfId="0" applyFont="1" applyBorder="1" applyAlignment="1" applyProtection="1">
      <alignment horizontal="center" vertical="center" textRotation="255" shrinkToFit="1"/>
      <protection hidden="1"/>
    </xf>
    <xf numFmtId="0" fontId="5" fillId="0" borderId="0" xfId="0" applyFont="1" applyAlignment="1" applyProtection="1">
      <alignment horizontal="center" vertical="center"/>
      <protection hidden="1"/>
    </xf>
    <xf numFmtId="0" fontId="86" fillId="0" borderId="29" xfId="0" applyFont="1" applyBorder="1" applyAlignment="1" applyProtection="1">
      <alignment horizontal="left" vertical="top"/>
      <protection hidden="1"/>
    </xf>
    <xf numFmtId="0" fontId="16" fillId="0" borderId="12" xfId="0" applyFont="1" applyBorder="1" applyAlignment="1" applyProtection="1">
      <alignment horizontal="left" vertical="center" wrapText="1" indent="1"/>
      <protection hidden="1"/>
    </xf>
    <xf numFmtId="0" fontId="16" fillId="0" borderId="0" xfId="0" applyFont="1" applyAlignment="1" applyProtection="1">
      <alignment horizontal="left" vertical="center" wrapText="1" indent="1"/>
      <protection hidden="1"/>
    </xf>
    <xf numFmtId="0" fontId="16" fillId="0" borderId="13" xfId="0" applyFont="1" applyBorder="1" applyAlignment="1" applyProtection="1">
      <alignment horizontal="left" vertical="center" wrapText="1" indent="1"/>
      <protection hidden="1"/>
    </xf>
    <xf numFmtId="0" fontId="16" fillId="0" borderId="193" xfId="0" applyFont="1" applyBorder="1" applyAlignment="1" applyProtection="1">
      <alignment horizontal="left" vertical="center" wrapText="1" indent="1"/>
      <protection hidden="1"/>
    </xf>
    <xf numFmtId="0" fontId="16" fillId="0" borderId="170" xfId="0" applyFont="1" applyBorder="1" applyAlignment="1" applyProtection="1">
      <alignment horizontal="left" vertical="center" wrapText="1" indent="1"/>
      <protection hidden="1"/>
    </xf>
    <xf numFmtId="0" fontId="16" fillId="0" borderId="179" xfId="0" applyFont="1" applyBorder="1" applyAlignment="1" applyProtection="1">
      <alignment horizontal="left" vertical="center" wrapText="1" indent="1"/>
      <protection hidden="1"/>
    </xf>
    <xf numFmtId="0" fontId="16" fillId="0" borderId="18" xfId="0" applyFont="1" applyBorder="1" applyAlignment="1" applyProtection="1">
      <alignment horizontal="left" vertical="center" wrapText="1" indent="1"/>
      <protection hidden="1"/>
    </xf>
    <xf numFmtId="0" fontId="16" fillId="0" borderId="44" xfId="0" applyFont="1" applyBorder="1" applyAlignment="1" applyProtection="1">
      <alignment horizontal="left" vertical="center" wrapText="1" indent="1"/>
      <protection hidden="1"/>
    </xf>
    <xf numFmtId="0" fontId="16" fillId="0" borderId="11" xfId="0" applyFont="1" applyBorder="1" applyAlignment="1" applyProtection="1">
      <alignment horizontal="left" vertical="center" wrapText="1" indent="1"/>
      <protection hidden="1"/>
    </xf>
    <xf numFmtId="0" fontId="5" fillId="0" borderId="12" xfId="0" applyFont="1" applyBorder="1" applyAlignment="1" applyProtection="1">
      <alignment horizontal="center" vertical="center"/>
      <protection hidden="1"/>
    </xf>
    <xf numFmtId="0" fontId="28" fillId="0" borderId="0" xfId="0" applyFont="1" applyAlignment="1" applyProtection="1">
      <alignment horizontal="center"/>
      <protection hidden="1"/>
    </xf>
    <xf numFmtId="0" fontId="3" fillId="0" borderId="0" xfId="0" applyFont="1" applyAlignment="1" applyProtection="1">
      <alignment horizontal="center"/>
      <protection hidden="1"/>
    </xf>
    <xf numFmtId="187" fontId="28" fillId="0" borderId="0" xfId="0" applyNumberFormat="1" applyFont="1" applyAlignment="1" applyProtection="1">
      <alignment horizontal="center" shrinkToFit="1"/>
      <protection hidden="1"/>
    </xf>
    <xf numFmtId="181" fontId="4" fillId="0" borderId="14" xfId="0" applyNumberFormat="1" applyFont="1" applyBorder="1" applyAlignment="1" applyProtection="1">
      <alignment horizontal="right"/>
      <protection hidden="1"/>
    </xf>
    <xf numFmtId="181" fontId="0" fillId="0" borderId="14" xfId="0" applyNumberFormat="1" applyBorder="1" applyAlignment="1" applyProtection="1">
      <alignment horizontal="right"/>
      <protection hidden="1"/>
    </xf>
    <xf numFmtId="0" fontId="16" fillId="0" borderId="18" xfId="0" applyFont="1" applyBorder="1" applyAlignment="1" applyProtection="1">
      <alignment horizontal="left" vertical="center" indent="1" shrinkToFit="1"/>
      <protection hidden="1"/>
    </xf>
    <xf numFmtId="0" fontId="16" fillId="0" borderId="0" xfId="0" applyFont="1" applyAlignment="1" applyProtection="1">
      <alignment horizontal="left" vertical="center" indent="1" shrinkToFit="1"/>
      <protection hidden="1"/>
    </xf>
    <xf numFmtId="0" fontId="16" fillId="0" borderId="13" xfId="0" applyFont="1" applyBorder="1" applyAlignment="1" applyProtection="1">
      <alignment horizontal="left" vertical="center" indent="1" shrinkToFit="1"/>
      <protection hidden="1"/>
    </xf>
    <xf numFmtId="0" fontId="16" fillId="0" borderId="44" xfId="0" applyFont="1" applyBorder="1" applyAlignment="1" applyProtection="1">
      <alignment horizontal="left" vertical="center" indent="1" shrinkToFit="1"/>
      <protection hidden="1"/>
    </xf>
    <xf numFmtId="0" fontId="16" fillId="0" borderId="11" xfId="0" applyFont="1" applyBorder="1" applyAlignment="1" applyProtection="1">
      <alignment horizontal="left" vertical="center" indent="1" shrinkToFit="1"/>
      <protection hidden="1"/>
    </xf>
    <xf numFmtId="0" fontId="16" fillId="0" borderId="15" xfId="0" applyFont="1" applyBorder="1" applyAlignment="1" applyProtection="1">
      <alignment horizontal="left" vertical="center" indent="1" shrinkToFit="1"/>
      <protection hidden="1"/>
    </xf>
    <xf numFmtId="0" fontId="28" fillId="0" borderId="0" xfId="0" applyFont="1" applyAlignment="1" applyProtection="1">
      <alignment horizontal="left" vertical="center" indent="1" shrinkToFit="1"/>
      <protection hidden="1"/>
    </xf>
    <xf numFmtId="0" fontId="28" fillId="0" borderId="13" xfId="0" applyFont="1" applyBorder="1" applyAlignment="1" applyProtection="1">
      <alignment horizontal="left" vertical="center" indent="1" shrinkToFit="1"/>
      <protection hidden="1"/>
    </xf>
    <xf numFmtId="0" fontId="28" fillId="0" borderId="11" xfId="0" applyFont="1" applyBorder="1" applyAlignment="1" applyProtection="1">
      <alignment horizontal="left" vertical="center" indent="1" shrinkToFit="1"/>
      <protection hidden="1"/>
    </xf>
    <xf numFmtId="0" fontId="28" fillId="0" borderId="15" xfId="0" applyFont="1" applyBorder="1" applyAlignment="1" applyProtection="1">
      <alignment horizontal="left" vertical="center" indent="1" shrinkToFit="1"/>
      <protection hidden="1"/>
    </xf>
    <xf numFmtId="0" fontId="16" fillId="0" borderId="18" xfId="0" applyFont="1" applyBorder="1" applyAlignment="1" applyProtection="1">
      <alignment horizontal="left" vertical="center" indent="1"/>
      <protection hidden="1"/>
    </xf>
    <xf numFmtId="0" fontId="16" fillId="0" borderId="0" xfId="0" applyFont="1" applyAlignment="1" applyProtection="1">
      <alignment horizontal="left" vertical="center" indent="1"/>
      <protection hidden="1"/>
    </xf>
    <xf numFmtId="0" fontId="16" fillId="0" borderId="44" xfId="0" applyFont="1" applyBorder="1" applyAlignment="1" applyProtection="1">
      <alignment horizontal="left" vertical="center" indent="1"/>
      <protection hidden="1"/>
    </xf>
    <xf numFmtId="0" fontId="16" fillId="0" borderId="11" xfId="0" applyFont="1" applyBorder="1" applyAlignment="1" applyProtection="1">
      <alignment horizontal="left" vertical="center" indent="1"/>
      <protection hidden="1"/>
    </xf>
    <xf numFmtId="188" fontId="16" fillId="0" borderId="0" xfId="0" applyNumberFormat="1" applyFont="1" applyAlignment="1" applyProtection="1">
      <alignment horizontal="center" vertical="top" shrinkToFit="1"/>
      <protection hidden="1"/>
    </xf>
    <xf numFmtId="188" fontId="16" fillId="0" borderId="11" xfId="0" applyNumberFormat="1" applyFont="1" applyBorder="1" applyAlignment="1" applyProtection="1">
      <alignment horizontal="center" vertical="top" shrinkToFit="1"/>
      <protection hidden="1"/>
    </xf>
    <xf numFmtId="0" fontId="3" fillId="0" borderId="137" xfId="0" applyFont="1" applyBorder="1" applyAlignment="1" applyProtection="1">
      <alignment horizontal="center" vertical="center"/>
      <protection hidden="1"/>
    </xf>
    <xf numFmtId="0" fontId="3" fillId="0" borderId="135" xfId="0" applyFont="1" applyBorder="1" applyAlignment="1" applyProtection="1">
      <alignment horizontal="center" vertical="center"/>
      <protection hidden="1"/>
    </xf>
    <xf numFmtId="0" fontId="3" fillId="0" borderId="138" xfId="0" applyFont="1" applyBorder="1" applyAlignment="1" applyProtection="1">
      <alignment horizontal="center" vertical="center"/>
      <protection hidden="1"/>
    </xf>
    <xf numFmtId="0" fontId="5" fillId="0" borderId="0" xfId="0" applyFont="1" applyAlignment="1" applyProtection="1">
      <alignment horizontal="right" vertical="center"/>
      <protection hidden="1"/>
    </xf>
    <xf numFmtId="0" fontId="5" fillId="0" borderId="142" xfId="0" applyFont="1" applyBorder="1" applyAlignment="1" applyProtection="1">
      <alignment horizontal="left" vertical="center"/>
      <protection hidden="1"/>
    </xf>
    <xf numFmtId="0" fontId="22" fillId="0" borderId="16" xfId="0" applyFont="1" applyBorder="1" applyAlignment="1" applyProtection="1">
      <alignment horizontal="distributed" vertical="center" wrapText="1"/>
      <protection hidden="1"/>
    </xf>
    <xf numFmtId="0" fontId="22" fillId="0" borderId="14" xfId="0" applyFont="1" applyBorder="1" applyAlignment="1" applyProtection="1">
      <alignment horizontal="distributed" vertical="center" wrapText="1"/>
      <protection hidden="1"/>
    </xf>
    <xf numFmtId="0" fontId="22" fillId="0" borderId="17" xfId="0" applyFont="1" applyBorder="1" applyAlignment="1" applyProtection="1">
      <alignment horizontal="distributed" vertical="center" wrapText="1"/>
      <protection hidden="1"/>
    </xf>
    <xf numFmtId="0" fontId="22" fillId="0" borderId="12" xfId="0" applyFont="1" applyBorder="1" applyAlignment="1" applyProtection="1">
      <alignment horizontal="distributed" vertical="center" wrapText="1"/>
      <protection hidden="1"/>
    </xf>
    <xf numFmtId="0" fontId="22" fillId="0" borderId="0" xfId="0" applyFont="1" applyAlignment="1" applyProtection="1">
      <alignment horizontal="distributed" vertical="center" wrapText="1"/>
      <protection hidden="1"/>
    </xf>
    <xf numFmtId="0" fontId="22" fillId="0" borderId="13" xfId="0" applyFont="1" applyBorder="1" applyAlignment="1" applyProtection="1">
      <alignment horizontal="distributed" vertical="center" wrapText="1"/>
      <protection hidden="1"/>
    </xf>
    <xf numFmtId="0" fontId="22" fillId="0" borderId="10" xfId="0" applyFont="1" applyBorder="1" applyAlignment="1" applyProtection="1">
      <alignment horizontal="distributed" vertical="center" wrapText="1"/>
      <protection hidden="1"/>
    </xf>
    <xf numFmtId="0" fontId="22" fillId="0" borderId="11" xfId="0" applyFont="1" applyBorder="1" applyAlignment="1" applyProtection="1">
      <alignment horizontal="distributed" vertical="center" wrapText="1"/>
      <protection hidden="1"/>
    </xf>
    <xf numFmtId="0" fontId="22" fillId="0" borderId="15" xfId="0" applyFont="1" applyBorder="1" applyAlignment="1" applyProtection="1">
      <alignment horizontal="distributed" vertical="center" wrapText="1"/>
      <protection hidden="1"/>
    </xf>
    <xf numFmtId="0" fontId="5" fillId="0" borderId="16" xfId="0" applyFont="1" applyBorder="1" applyAlignment="1" applyProtection="1">
      <alignment horizontal="distributed" vertical="center" wrapText="1"/>
      <protection hidden="1"/>
    </xf>
    <xf numFmtId="0" fontId="5" fillId="0" borderId="14" xfId="0" applyFont="1" applyBorder="1" applyAlignment="1" applyProtection="1">
      <alignment horizontal="distributed" vertical="center" wrapText="1"/>
      <protection hidden="1"/>
    </xf>
    <xf numFmtId="0" fontId="5" fillId="0" borderId="17" xfId="0" applyFont="1" applyBorder="1" applyAlignment="1" applyProtection="1">
      <alignment horizontal="distributed" vertical="center" wrapText="1"/>
      <protection hidden="1"/>
    </xf>
    <xf numFmtId="0" fontId="5" fillId="0" borderId="12" xfId="0" applyFont="1" applyBorder="1" applyAlignment="1" applyProtection="1">
      <alignment horizontal="distributed" vertical="center" wrapText="1"/>
      <protection hidden="1"/>
    </xf>
    <xf numFmtId="0" fontId="5" fillId="0" borderId="0" xfId="0" applyFont="1" applyAlignment="1" applyProtection="1">
      <alignment horizontal="distributed" vertical="center" wrapText="1"/>
      <protection hidden="1"/>
    </xf>
    <xf numFmtId="0" fontId="5" fillId="0" borderId="13" xfId="0" applyFont="1" applyBorder="1" applyAlignment="1" applyProtection="1">
      <alignment horizontal="distributed" vertical="center" wrapText="1"/>
      <protection hidden="1"/>
    </xf>
    <xf numFmtId="0" fontId="5" fillId="0" borderId="10" xfId="0" applyFont="1" applyBorder="1" applyAlignment="1" applyProtection="1">
      <alignment horizontal="distributed" vertical="center" wrapText="1"/>
      <protection hidden="1"/>
    </xf>
    <xf numFmtId="0" fontId="5" fillId="0" borderId="11" xfId="0" applyFont="1" applyBorder="1" applyAlignment="1" applyProtection="1">
      <alignment horizontal="distributed" vertical="center" wrapText="1"/>
      <protection hidden="1"/>
    </xf>
    <xf numFmtId="0" fontId="5" fillId="0" borderId="15" xfId="0" applyFont="1" applyBorder="1" applyAlignment="1" applyProtection="1">
      <alignment horizontal="distributed" vertical="center" wrapText="1"/>
      <protection hidden="1"/>
    </xf>
    <xf numFmtId="0" fontId="88" fillId="0" borderId="16" xfId="0" applyFont="1" applyBorder="1" applyAlignment="1" applyProtection="1">
      <alignment horizontal="center" vertical="center" wrapText="1"/>
      <protection hidden="1"/>
    </xf>
    <xf numFmtId="0" fontId="88" fillId="0" borderId="14" xfId="0" applyFont="1" applyBorder="1" applyAlignment="1" applyProtection="1">
      <alignment horizontal="center" vertical="center" wrapText="1"/>
      <protection hidden="1"/>
    </xf>
    <xf numFmtId="0" fontId="88" fillId="0" borderId="140" xfId="0" applyFont="1" applyBorder="1" applyAlignment="1" applyProtection="1">
      <alignment horizontal="center" vertical="center" wrapText="1"/>
      <protection hidden="1"/>
    </xf>
    <xf numFmtId="0" fontId="88" fillId="0" borderId="12" xfId="0" applyFont="1" applyBorder="1" applyAlignment="1" applyProtection="1">
      <alignment horizontal="center" vertical="center" wrapText="1"/>
      <protection hidden="1"/>
    </xf>
    <xf numFmtId="0" fontId="88" fillId="0" borderId="0" xfId="0" applyFont="1" applyAlignment="1" applyProtection="1">
      <alignment horizontal="center" vertical="center" wrapText="1"/>
      <protection hidden="1"/>
    </xf>
    <xf numFmtId="0" fontId="88" fillId="0" borderId="142" xfId="0" applyFont="1" applyBorder="1" applyAlignment="1" applyProtection="1">
      <alignment horizontal="center" vertical="center" wrapText="1"/>
      <protection hidden="1"/>
    </xf>
    <xf numFmtId="0" fontId="5" fillId="0" borderId="14"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1" xfId="0" applyFont="1" applyBorder="1" applyAlignment="1" applyProtection="1">
      <alignment vertical="center"/>
      <protection hidden="1"/>
    </xf>
    <xf numFmtId="183" fontId="75" fillId="0" borderId="39" xfId="0" applyNumberFormat="1" applyFont="1" applyBorder="1" applyAlignment="1" applyProtection="1">
      <alignment horizontal="right" vertical="center" shrinkToFit="1"/>
      <protection hidden="1"/>
    </xf>
    <xf numFmtId="183" fontId="75" fillId="0" borderId="26" xfId="0" applyNumberFormat="1" applyFont="1" applyBorder="1" applyAlignment="1" applyProtection="1">
      <alignment horizontal="right" vertical="center" shrinkToFit="1"/>
      <protection hidden="1"/>
    </xf>
    <xf numFmtId="0" fontId="11" fillId="0" borderId="14" xfId="0" applyFont="1" applyBorder="1" applyAlignment="1" applyProtection="1">
      <alignment vertical="top" wrapText="1"/>
      <protection hidden="1"/>
    </xf>
    <xf numFmtId="0" fontId="11" fillId="0" borderId="17" xfId="0" applyFont="1" applyBorder="1" applyAlignment="1" applyProtection="1">
      <alignment vertical="top" wrapText="1"/>
      <protection hidden="1"/>
    </xf>
    <xf numFmtId="0" fontId="11" fillId="0" borderId="0" xfId="0" applyFont="1" applyAlignment="1" applyProtection="1">
      <alignment vertical="top" wrapText="1"/>
      <protection hidden="1"/>
    </xf>
    <xf numFmtId="0" fontId="11" fillId="0" borderId="13" xfId="0" applyFont="1" applyBorder="1" applyAlignment="1" applyProtection="1">
      <alignment vertical="top" wrapText="1"/>
      <protection hidden="1"/>
    </xf>
    <xf numFmtId="0" fontId="11" fillId="0" borderId="65" xfId="0" applyFont="1" applyBorder="1" applyAlignment="1" applyProtection="1">
      <alignment vertical="top" wrapText="1"/>
      <protection hidden="1"/>
    </xf>
    <xf numFmtId="0" fontId="11" fillId="0" borderId="66" xfId="0" applyFont="1" applyBorder="1" applyAlignment="1" applyProtection="1">
      <alignment vertical="top" wrapText="1"/>
      <protection hidden="1"/>
    </xf>
    <xf numFmtId="0" fontId="22" fillId="0" borderId="16" xfId="0" applyFont="1" applyBorder="1" applyAlignment="1" applyProtection="1">
      <alignment horizontal="center" vertical="center" wrapText="1"/>
      <protection hidden="1"/>
    </xf>
    <xf numFmtId="0" fontId="22" fillId="0" borderId="14" xfId="0" applyFont="1" applyBorder="1" applyAlignment="1" applyProtection="1">
      <alignment horizontal="center" vertical="center" wrapText="1"/>
      <protection hidden="1"/>
    </xf>
    <xf numFmtId="0" fontId="22" fillId="0" borderId="10" xfId="0" applyFont="1" applyBorder="1" applyAlignment="1" applyProtection="1">
      <alignment horizontal="center" vertical="center" wrapText="1"/>
      <protection hidden="1"/>
    </xf>
    <xf numFmtId="0" fontId="22" fillId="0" borderId="11" xfId="0" applyFont="1" applyBorder="1" applyAlignment="1" applyProtection="1">
      <alignment horizontal="center" vertical="center" wrapText="1"/>
      <protection hidden="1"/>
    </xf>
    <xf numFmtId="0" fontId="5" fillId="0" borderId="102"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28" fillId="0" borderId="18" xfId="0" applyFont="1" applyBorder="1" applyAlignment="1" applyProtection="1">
      <alignment horizontal="center" vertical="center"/>
      <protection hidden="1"/>
    </xf>
    <xf numFmtId="0" fontId="28" fillId="0" borderId="13" xfId="0" applyFont="1" applyBorder="1" applyAlignment="1" applyProtection="1">
      <alignment horizontal="center" vertical="center"/>
      <protection hidden="1"/>
    </xf>
    <xf numFmtId="0" fontId="5" fillId="0" borderId="139" xfId="0" applyFont="1" applyBorder="1" applyAlignment="1" applyProtection="1">
      <alignment horizontal="center" vertical="center"/>
      <protection hidden="1"/>
    </xf>
    <xf numFmtId="0" fontId="5" fillId="0" borderId="61" xfId="0" applyFont="1" applyBorder="1" applyAlignment="1" applyProtection="1">
      <alignment horizontal="center" vertical="center"/>
      <protection hidden="1"/>
    </xf>
    <xf numFmtId="0" fontId="11" fillId="0" borderId="16" xfId="0" applyFont="1" applyBorder="1" applyAlignment="1" applyProtection="1">
      <alignment horizontal="left" vertical="top" wrapText="1"/>
      <protection hidden="1"/>
    </xf>
    <xf numFmtId="0" fontId="11" fillId="0" borderId="14" xfId="0" applyFont="1" applyBorder="1" applyAlignment="1" applyProtection="1">
      <alignment horizontal="left" vertical="top" wrapText="1"/>
      <protection hidden="1"/>
    </xf>
    <xf numFmtId="0" fontId="11" fillId="0" borderId="19" xfId="0" applyFont="1" applyBorder="1" applyAlignment="1" applyProtection="1">
      <alignment horizontal="left" vertical="top" wrapText="1"/>
      <protection hidden="1"/>
    </xf>
    <xf numFmtId="0" fontId="11" fillId="0" borderId="12" xfId="0" applyFont="1" applyBorder="1" applyAlignment="1" applyProtection="1">
      <alignment horizontal="left" vertical="top" wrapText="1"/>
      <protection hidden="1"/>
    </xf>
    <xf numFmtId="0" fontId="11" fillId="0" borderId="0" xfId="0" applyFont="1" applyAlignment="1" applyProtection="1">
      <alignment horizontal="left" vertical="top" wrapText="1"/>
      <protection hidden="1"/>
    </xf>
    <xf numFmtId="0" fontId="11" fillId="0" borderId="20" xfId="0" applyFont="1" applyBorder="1" applyAlignment="1" applyProtection="1">
      <alignment horizontal="left" vertical="top" wrapText="1"/>
      <protection hidden="1"/>
    </xf>
    <xf numFmtId="0" fontId="11" fillId="0" borderId="82" xfId="0" applyFont="1" applyBorder="1" applyAlignment="1" applyProtection="1">
      <alignment horizontal="left" vertical="top" wrapText="1"/>
      <protection hidden="1"/>
    </xf>
    <xf numFmtId="0" fontId="11" fillId="0" borderId="65" xfId="0" applyFont="1" applyBorder="1" applyAlignment="1" applyProtection="1">
      <alignment horizontal="left" vertical="top" wrapText="1"/>
      <protection hidden="1"/>
    </xf>
    <xf numFmtId="0" fontId="11" fillId="0" borderId="83" xfId="0" applyFont="1" applyBorder="1" applyAlignment="1" applyProtection="1">
      <alignment horizontal="left" vertical="top" wrapText="1"/>
      <protection hidden="1"/>
    </xf>
    <xf numFmtId="0" fontId="11" fillId="0" borderId="16" xfId="0" applyFont="1" applyBorder="1" applyAlignment="1" applyProtection="1">
      <alignment vertical="top" wrapText="1"/>
      <protection hidden="1"/>
    </xf>
    <xf numFmtId="0" fontId="12" fillId="0" borderId="14" xfId="0" applyFont="1" applyBorder="1" applyAlignment="1" applyProtection="1">
      <alignment wrapText="1"/>
      <protection hidden="1"/>
    </xf>
    <xf numFmtId="0" fontId="12" fillId="0" borderId="12" xfId="0" applyFont="1" applyBorder="1" applyAlignment="1" applyProtection="1">
      <alignment wrapText="1"/>
      <protection hidden="1"/>
    </xf>
    <xf numFmtId="0" fontId="12" fillId="0" borderId="0" xfId="0" applyFont="1" applyAlignment="1" applyProtection="1">
      <alignment wrapText="1"/>
      <protection hidden="1"/>
    </xf>
    <xf numFmtId="0" fontId="12" fillId="0" borderId="82" xfId="0" applyFont="1" applyBorder="1" applyAlignment="1" applyProtection="1">
      <alignment wrapText="1"/>
      <protection hidden="1"/>
    </xf>
    <xf numFmtId="0" fontId="12" fillId="0" borderId="65" xfId="0" applyFont="1" applyBorder="1" applyAlignment="1" applyProtection="1">
      <alignment wrapText="1"/>
      <protection hidden="1"/>
    </xf>
    <xf numFmtId="0" fontId="5" fillId="0" borderId="103" xfId="0" applyFont="1" applyBorder="1" applyAlignment="1" applyProtection="1">
      <alignment horizontal="center" vertical="center"/>
      <protection hidden="1"/>
    </xf>
    <xf numFmtId="0" fontId="16" fillId="0" borderId="156" xfId="0" applyFont="1" applyBorder="1" applyAlignment="1" applyProtection="1">
      <alignment horizontal="center" vertical="center"/>
      <protection hidden="1"/>
    </xf>
    <xf numFmtId="0" fontId="16" fillId="0" borderId="148" xfId="0" applyFont="1" applyBorder="1" applyAlignment="1" applyProtection="1">
      <alignment horizontal="center" vertical="center"/>
      <protection hidden="1"/>
    </xf>
    <xf numFmtId="0" fontId="22" fillId="0" borderId="75" xfId="0" applyFont="1" applyBorder="1" applyAlignment="1" applyProtection="1">
      <alignment horizontal="center" vertical="center" wrapText="1"/>
      <protection hidden="1"/>
    </xf>
    <xf numFmtId="0" fontId="22" fillId="0" borderId="69" xfId="0" applyFont="1" applyBorder="1" applyAlignment="1" applyProtection="1">
      <alignment horizontal="center" vertical="center" wrapText="1"/>
      <protection hidden="1"/>
    </xf>
    <xf numFmtId="0" fontId="92" fillId="0" borderId="71" xfId="0" applyFont="1" applyBorder="1" applyAlignment="1" applyProtection="1">
      <alignment horizontal="center" vertical="center"/>
      <protection hidden="1"/>
    </xf>
    <xf numFmtId="0" fontId="92" fillId="0" borderId="73" xfId="0" applyFont="1" applyBorder="1" applyAlignment="1" applyProtection="1">
      <alignment horizontal="center" vertical="center"/>
      <protection hidden="1"/>
    </xf>
    <xf numFmtId="0" fontId="92" fillId="0" borderId="72" xfId="0" applyFont="1" applyBorder="1" applyAlignment="1" applyProtection="1">
      <alignment horizontal="center" vertical="center"/>
      <protection hidden="1"/>
    </xf>
    <xf numFmtId="0" fontId="92" fillId="0" borderId="74" xfId="0" applyFont="1" applyBorder="1" applyAlignment="1" applyProtection="1">
      <alignment horizontal="center" vertical="center"/>
      <protection hidden="1"/>
    </xf>
    <xf numFmtId="0" fontId="84" fillId="0" borderId="10" xfId="0" applyFont="1" applyBorder="1" applyAlignment="1" applyProtection="1">
      <alignment horizontal="center" vertical="center"/>
      <protection hidden="1"/>
    </xf>
    <xf numFmtId="0" fontId="84" fillId="0" borderId="11" xfId="0" applyFont="1" applyBorder="1" applyAlignment="1" applyProtection="1">
      <alignment horizontal="center" vertical="center"/>
      <protection hidden="1"/>
    </xf>
    <xf numFmtId="0" fontId="84" fillId="0" borderId="15" xfId="0" applyFont="1" applyBorder="1" applyAlignment="1" applyProtection="1">
      <alignment horizontal="center" vertical="center"/>
      <protection hidden="1"/>
    </xf>
    <xf numFmtId="0" fontId="28" fillId="0" borderId="146" xfId="0" applyFont="1" applyBorder="1" applyAlignment="1" applyProtection="1">
      <alignment horizontal="left" vertical="center" wrapText="1" indent="1"/>
      <protection hidden="1"/>
    </xf>
    <xf numFmtId="0" fontId="28" fillId="0" borderId="0" xfId="0" applyFont="1" applyAlignment="1" applyProtection="1">
      <alignment horizontal="left" vertical="center" wrapText="1" indent="1"/>
      <protection hidden="1"/>
    </xf>
    <xf numFmtId="0" fontId="28" fillId="0" borderId="13" xfId="0" applyFont="1" applyBorder="1" applyAlignment="1" applyProtection="1">
      <alignment horizontal="left" vertical="center" wrapText="1" indent="1"/>
      <protection hidden="1"/>
    </xf>
    <xf numFmtId="0" fontId="28" fillId="0" borderId="147" xfId="0" applyFont="1" applyBorder="1" applyAlignment="1" applyProtection="1">
      <alignment horizontal="left" vertical="center" wrapText="1" indent="1"/>
      <protection hidden="1"/>
    </xf>
    <xf numFmtId="0" fontId="28" fillId="0" borderId="11" xfId="0" applyFont="1" applyBorder="1" applyAlignment="1" applyProtection="1">
      <alignment horizontal="left" vertical="center" wrapText="1" indent="1"/>
      <protection hidden="1"/>
    </xf>
    <xf numFmtId="0" fontId="28" fillId="0" borderId="15" xfId="0" applyFont="1" applyBorder="1" applyAlignment="1" applyProtection="1">
      <alignment horizontal="left" vertical="center" wrapText="1" indent="1"/>
      <protection hidden="1"/>
    </xf>
    <xf numFmtId="0" fontId="5" fillId="0" borderId="16" xfId="0" applyFont="1" applyBorder="1" applyAlignment="1" applyProtection="1">
      <alignment horizontal="center" vertical="center"/>
      <protection hidden="1"/>
    </xf>
    <xf numFmtId="0" fontId="5" fillId="0" borderId="17" xfId="0" applyFont="1" applyBorder="1" applyAlignment="1" applyProtection="1">
      <alignment horizontal="center" vertical="center"/>
      <protection hidden="1"/>
    </xf>
    <xf numFmtId="0" fontId="3" fillId="0" borderId="149" xfId="0" applyFont="1" applyBorder="1" applyAlignment="1" applyProtection="1">
      <alignment horizontal="center" vertical="center" textRotation="255" shrinkToFit="1"/>
      <protection hidden="1"/>
    </xf>
    <xf numFmtId="0" fontId="3" fillId="0" borderId="76" xfId="0" applyFont="1" applyBorder="1" applyAlignment="1" applyProtection="1">
      <alignment horizontal="center" vertical="center" textRotation="255" shrinkToFit="1"/>
      <protection hidden="1"/>
    </xf>
    <xf numFmtId="0" fontId="3" fillId="0" borderId="146" xfId="0" applyFont="1" applyBorder="1" applyAlignment="1" applyProtection="1">
      <alignment horizontal="center" vertical="center" textRotation="255" shrinkToFit="1"/>
      <protection hidden="1"/>
    </xf>
    <xf numFmtId="0" fontId="3" fillId="0" borderId="13" xfId="0" applyFont="1" applyBorder="1" applyAlignment="1" applyProtection="1">
      <alignment horizontal="center" vertical="center" textRotation="255" shrinkToFit="1"/>
      <protection hidden="1"/>
    </xf>
    <xf numFmtId="188" fontId="16" fillId="0" borderId="0" xfId="0" applyNumberFormat="1" applyFont="1" applyAlignment="1" applyProtection="1">
      <alignment horizontal="right" vertical="center" shrinkToFit="1"/>
      <protection hidden="1"/>
    </xf>
    <xf numFmtId="0" fontId="5" fillId="0" borderId="14" xfId="0" applyFont="1" applyBorder="1" applyAlignment="1" applyProtection="1">
      <alignment horizontal="left" vertical="center" wrapText="1"/>
      <protection hidden="1"/>
    </xf>
    <xf numFmtId="0" fontId="5" fillId="0" borderId="19" xfId="0" applyFont="1" applyBorder="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20" xfId="0" applyFont="1" applyBorder="1" applyAlignment="1" applyProtection="1">
      <alignment horizontal="left" vertical="center" wrapText="1"/>
      <protection hidden="1"/>
    </xf>
    <xf numFmtId="0" fontId="5" fillId="0" borderId="68" xfId="0" applyFont="1" applyBorder="1" applyAlignment="1" applyProtection="1">
      <alignment horizontal="left" vertical="center" wrapText="1"/>
      <protection hidden="1"/>
    </xf>
    <xf numFmtId="0" fontId="5" fillId="0" borderId="21" xfId="0" applyFont="1" applyBorder="1" applyAlignment="1" applyProtection="1">
      <alignment horizontal="left" vertical="center" wrapText="1"/>
      <protection hidden="1"/>
    </xf>
    <xf numFmtId="0" fontId="16" fillId="0" borderId="20" xfId="0" applyFont="1" applyBorder="1" applyAlignment="1" applyProtection="1">
      <alignment horizontal="left" vertical="center" wrapText="1" indent="1"/>
      <protection hidden="1"/>
    </xf>
    <xf numFmtId="0" fontId="16" fillId="0" borderId="10" xfId="0" applyFont="1" applyBorder="1" applyAlignment="1" applyProtection="1">
      <alignment horizontal="left" vertical="center" wrapText="1" indent="1"/>
      <protection hidden="1"/>
    </xf>
    <xf numFmtId="0" fontId="16" fillId="0" borderId="23" xfId="0" applyFont="1" applyBorder="1" applyAlignment="1" applyProtection="1">
      <alignment horizontal="left" vertical="center" wrapText="1" indent="1"/>
      <protection hidden="1"/>
    </xf>
    <xf numFmtId="0" fontId="29" fillId="0" borderId="71" xfId="0" applyFont="1" applyBorder="1" applyAlignment="1" applyProtection="1">
      <alignment horizontal="center" vertical="center"/>
      <protection hidden="1"/>
    </xf>
    <xf numFmtId="0" fontId="29" fillId="0" borderId="72" xfId="0" applyFont="1" applyBorder="1" applyAlignment="1" applyProtection="1">
      <alignment horizontal="center" vertical="center"/>
      <protection hidden="1"/>
    </xf>
    <xf numFmtId="0" fontId="5" fillId="0" borderId="145" xfId="0" applyFont="1" applyBorder="1" applyProtection="1">
      <protection hidden="1"/>
    </xf>
    <xf numFmtId="0" fontId="5" fillId="0" borderId="14" xfId="0" applyFont="1" applyBorder="1" applyProtection="1">
      <protection hidden="1"/>
    </xf>
    <xf numFmtId="0" fontId="5" fillId="0" borderId="17" xfId="0" applyFont="1" applyBorder="1" applyProtection="1">
      <protection hidden="1"/>
    </xf>
    <xf numFmtId="0" fontId="5" fillId="0" borderId="75" xfId="0" applyFont="1" applyBorder="1" applyProtection="1">
      <protection hidden="1"/>
    </xf>
    <xf numFmtId="0" fontId="5" fillId="0" borderId="69" xfId="0" applyFont="1" applyBorder="1" applyProtection="1">
      <protection hidden="1"/>
    </xf>
    <xf numFmtId="0" fontId="5" fillId="0" borderId="78" xfId="0" applyFont="1" applyBorder="1" applyProtection="1">
      <protection hidden="1"/>
    </xf>
    <xf numFmtId="0" fontId="4" fillId="0" borderId="14" xfId="0" applyFont="1" applyBorder="1" applyAlignment="1" applyProtection="1">
      <alignment horizontal="center"/>
      <protection hidden="1"/>
    </xf>
    <xf numFmtId="0" fontId="5" fillId="0" borderId="145" xfId="0" applyFont="1" applyBorder="1" applyAlignment="1" applyProtection="1">
      <alignment horizontal="left" vertical="center"/>
      <protection hidden="1"/>
    </xf>
    <xf numFmtId="0" fontId="5" fillId="0" borderId="89" xfId="0" applyFont="1" applyBorder="1" applyAlignment="1" applyProtection="1">
      <alignment horizontal="center" vertical="center"/>
      <protection hidden="1"/>
    </xf>
    <xf numFmtId="183" fontId="16" fillId="0" borderId="12" xfId="0" applyNumberFormat="1" applyFont="1" applyBorder="1" applyAlignment="1" applyProtection="1">
      <alignment horizontal="right" vertical="center" shrinkToFit="1"/>
      <protection hidden="1"/>
    </xf>
    <xf numFmtId="183" fontId="16" fillId="0" borderId="0" xfId="0" applyNumberFormat="1" applyFont="1" applyAlignment="1" applyProtection="1">
      <alignment horizontal="right" vertical="center" shrinkToFit="1"/>
      <protection hidden="1"/>
    </xf>
    <xf numFmtId="0" fontId="5" fillId="0" borderId="39" xfId="0" applyFont="1" applyBorder="1" applyAlignment="1" applyProtection="1">
      <alignment horizontal="center" vertical="center" wrapText="1"/>
      <protection hidden="1"/>
    </xf>
    <xf numFmtId="0" fontId="5" fillId="0" borderId="26" xfId="0" applyFont="1" applyBorder="1" applyAlignment="1" applyProtection="1">
      <alignment horizontal="center" vertical="center" wrapText="1"/>
      <protection hidden="1"/>
    </xf>
    <xf numFmtId="0" fontId="5" fillId="0" borderId="38" xfId="0" applyFont="1" applyBorder="1" applyAlignment="1" applyProtection="1">
      <alignment horizontal="center" vertical="center" wrapText="1"/>
      <protection hidden="1"/>
    </xf>
    <xf numFmtId="0" fontId="5" fillId="0" borderId="89" xfId="0" applyFont="1" applyBorder="1" applyAlignment="1" applyProtection="1">
      <alignment horizontal="center" vertical="center" wrapText="1"/>
      <protection hidden="1"/>
    </xf>
    <xf numFmtId="0" fontId="5" fillId="0" borderId="102" xfId="0" applyFont="1" applyBorder="1" applyAlignment="1" applyProtection="1">
      <alignment horizontal="center" vertical="center" wrapText="1"/>
      <protection hidden="1"/>
    </xf>
    <xf numFmtId="0" fontId="5" fillId="0" borderId="75" xfId="0" applyFont="1" applyBorder="1" applyAlignment="1" applyProtection="1">
      <alignment horizontal="center" vertical="center" wrapText="1"/>
      <protection hidden="1"/>
    </xf>
    <xf numFmtId="0" fontId="5" fillId="0" borderId="69" xfId="0" applyFont="1" applyBorder="1" applyAlignment="1" applyProtection="1">
      <alignment horizontal="center" vertical="center" wrapText="1"/>
      <protection hidden="1"/>
    </xf>
    <xf numFmtId="0" fontId="5" fillId="0" borderId="76" xfId="0" applyFont="1" applyBorder="1" applyAlignment="1" applyProtection="1">
      <alignment horizontal="center" vertical="center" wrapText="1"/>
      <protection hidden="1"/>
    </xf>
    <xf numFmtId="0" fontId="16" fillId="0" borderId="14" xfId="0" applyFont="1" applyBorder="1" applyAlignment="1" applyProtection="1">
      <alignment horizontal="center" vertical="center"/>
      <protection hidden="1"/>
    </xf>
    <xf numFmtId="187" fontId="16" fillId="0" borderId="16" xfId="0" applyNumberFormat="1" applyFont="1" applyBorder="1" applyAlignment="1" applyProtection="1">
      <alignment horizontal="right" vertical="center" shrinkToFit="1"/>
      <protection hidden="1"/>
    </xf>
    <xf numFmtId="187" fontId="16" fillId="0" borderId="14" xfId="0" applyNumberFormat="1" applyFont="1" applyBorder="1" applyAlignment="1" applyProtection="1">
      <alignment horizontal="right" vertical="center" shrinkToFit="1"/>
      <protection hidden="1"/>
    </xf>
    <xf numFmtId="186" fontId="4" fillId="0" borderId="10" xfId="0" applyNumberFormat="1" applyFont="1" applyBorder="1" applyAlignment="1" applyProtection="1">
      <alignment horizontal="right" vertical="center" shrinkToFit="1"/>
      <protection hidden="1"/>
    </xf>
    <xf numFmtId="186" fontId="4" fillId="0" borderId="11" xfId="0" applyNumberFormat="1" applyFont="1" applyBorder="1" applyAlignment="1" applyProtection="1">
      <alignment horizontal="right" vertical="center" shrinkToFit="1"/>
      <protection hidden="1"/>
    </xf>
    <xf numFmtId="0" fontId="5" fillId="0" borderId="10" xfId="0" applyFont="1" applyBorder="1" applyAlignment="1" applyProtection="1">
      <alignment horizontal="right" vertical="center"/>
      <protection hidden="1"/>
    </xf>
    <xf numFmtId="0" fontId="5" fillId="0" borderId="11" xfId="0" applyFont="1" applyBorder="1" applyAlignment="1" applyProtection="1">
      <alignment horizontal="right" vertical="center"/>
      <protection hidden="1"/>
    </xf>
    <xf numFmtId="0" fontId="5" fillId="0" borderId="15" xfId="0" applyFont="1" applyBorder="1" applyAlignment="1" applyProtection="1">
      <alignment horizontal="right" vertical="center"/>
      <protection hidden="1"/>
    </xf>
    <xf numFmtId="177" fontId="16" fillId="0" borderId="12" xfId="0" applyNumberFormat="1" applyFont="1" applyBorder="1" applyAlignment="1" applyProtection="1">
      <alignment horizontal="right" vertical="center" shrinkToFit="1"/>
      <protection hidden="1"/>
    </xf>
    <xf numFmtId="177" fontId="16" fillId="0" borderId="0" xfId="0" applyNumberFormat="1" applyFont="1" applyAlignment="1" applyProtection="1">
      <alignment horizontal="right" vertical="center" shrinkToFit="1"/>
      <protection hidden="1"/>
    </xf>
    <xf numFmtId="177" fontId="16" fillId="0" borderId="0" xfId="0" applyNumberFormat="1" applyFont="1" applyAlignment="1" applyProtection="1">
      <alignment horizontal="center" vertical="center" shrinkToFit="1"/>
      <protection hidden="1"/>
    </xf>
    <xf numFmtId="0" fontId="10" fillId="0" borderId="0" xfId="0" applyFont="1" applyAlignment="1" applyProtection="1">
      <alignment horizontal="left" vertical="center"/>
      <protection hidden="1"/>
    </xf>
    <xf numFmtId="0" fontId="3" fillId="0" borderId="134" xfId="0" applyFont="1" applyBorder="1" applyAlignment="1" applyProtection="1">
      <alignment horizontal="center" vertical="center"/>
      <protection hidden="1"/>
    </xf>
    <xf numFmtId="0" fontId="3" fillId="0" borderId="136" xfId="0" applyFont="1" applyBorder="1" applyAlignment="1" applyProtection="1">
      <alignment horizontal="center" vertical="center"/>
      <protection hidden="1"/>
    </xf>
    <xf numFmtId="0" fontId="5" fillId="0" borderId="139" xfId="0" applyFont="1" applyBorder="1" applyAlignment="1" applyProtection="1">
      <alignment horizontal="center"/>
      <protection hidden="1"/>
    </xf>
    <xf numFmtId="0" fontId="0" fillId="0" borderId="60" xfId="0" applyBorder="1" applyProtection="1">
      <protection hidden="1"/>
    </xf>
    <xf numFmtId="0" fontId="0" fillId="0" borderId="79" xfId="0" applyBorder="1" applyProtection="1">
      <protection hidden="1"/>
    </xf>
    <xf numFmtId="0" fontId="5" fillId="0" borderId="80" xfId="0" applyFont="1" applyBorder="1" applyAlignment="1" applyProtection="1">
      <alignment horizontal="center"/>
      <protection hidden="1"/>
    </xf>
    <xf numFmtId="0" fontId="5" fillId="0" borderId="60" xfId="0" applyFont="1" applyBorder="1" applyAlignment="1" applyProtection="1">
      <alignment horizontal="center"/>
      <protection hidden="1"/>
    </xf>
    <xf numFmtId="0" fontId="5" fillId="0" borderId="61" xfId="0" applyFont="1" applyBorder="1" applyAlignment="1" applyProtection="1">
      <alignment horizontal="center"/>
      <protection hidden="1"/>
    </xf>
    <xf numFmtId="0" fontId="5" fillId="0" borderId="16" xfId="0" applyFont="1" applyBorder="1" applyProtection="1">
      <protection hidden="1"/>
    </xf>
    <xf numFmtId="0" fontId="28" fillId="0" borderId="122" xfId="0" applyFont="1" applyBorder="1" applyAlignment="1" applyProtection="1">
      <alignment horizontal="center" vertical="center"/>
      <protection hidden="1"/>
    </xf>
    <xf numFmtId="0" fontId="28" fillId="0" borderId="62" xfId="0" applyFont="1" applyBorder="1" applyAlignment="1" applyProtection="1">
      <alignment horizontal="center" vertical="center"/>
      <protection hidden="1"/>
    </xf>
    <xf numFmtId="0" fontId="28" fillId="0" borderId="125" xfId="0" applyFont="1" applyBorder="1" applyAlignment="1" applyProtection="1">
      <alignment horizontal="center" vertical="center"/>
      <protection hidden="1"/>
    </xf>
    <xf numFmtId="0" fontId="28" fillId="0" borderId="126" xfId="0" applyFont="1" applyBorder="1" applyAlignment="1" applyProtection="1">
      <alignment horizontal="center" vertical="center"/>
      <protection hidden="1"/>
    </xf>
    <xf numFmtId="0" fontId="28" fillId="0" borderId="63" xfId="0" applyFont="1" applyBorder="1" applyAlignment="1" applyProtection="1">
      <alignment horizontal="center" vertical="center"/>
      <protection hidden="1"/>
    </xf>
    <xf numFmtId="0" fontId="28" fillId="0" borderId="127" xfId="0" applyFont="1" applyBorder="1" applyAlignment="1" applyProtection="1">
      <alignment horizontal="center" vertical="center"/>
      <protection hidden="1"/>
    </xf>
    <xf numFmtId="0" fontId="28" fillId="0" borderId="128" xfId="0" applyFont="1" applyBorder="1" applyAlignment="1" applyProtection="1">
      <alignment horizontal="center" vertical="center"/>
      <protection hidden="1"/>
    </xf>
    <xf numFmtId="189" fontId="16" fillId="0" borderId="0" xfId="0" applyNumberFormat="1" applyFont="1" applyAlignment="1" applyProtection="1">
      <alignment horizontal="center" vertical="center"/>
      <protection hidden="1"/>
    </xf>
    <xf numFmtId="0" fontId="28" fillId="0" borderId="81" xfId="0" applyFont="1" applyBorder="1" applyAlignment="1" applyProtection="1">
      <alignment horizontal="center" vertical="center"/>
      <protection hidden="1"/>
    </xf>
    <xf numFmtId="0" fontId="28" fillId="0" borderId="20" xfId="0" applyFont="1" applyBorder="1" applyAlignment="1" applyProtection="1">
      <alignment horizontal="center" vertical="center"/>
      <protection hidden="1"/>
    </xf>
    <xf numFmtId="0" fontId="28" fillId="0" borderId="23" xfId="0" applyFont="1" applyBorder="1" applyAlignment="1" applyProtection="1">
      <alignment horizontal="center" vertical="center"/>
      <protection hidden="1"/>
    </xf>
    <xf numFmtId="0" fontId="92" fillId="0" borderId="141" xfId="0" applyFont="1" applyBorder="1" applyAlignment="1" applyProtection="1">
      <alignment horizontal="center" vertical="center"/>
      <protection hidden="1"/>
    </xf>
    <xf numFmtId="0" fontId="92" fillId="0" borderId="144" xfId="0" applyFont="1" applyBorder="1" applyAlignment="1" applyProtection="1">
      <alignment horizontal="center" vertical="center"/>
      <protection hidden="1"/>
    </xf>
    <xf numFmtId="0" fontId="3" fillId="0" borderId="149" xfId="0" applyFont="1" applyBorder="1" applyAlignment="1" applyProtection="1">
      <alignment horizontal="left" vertical="center" textRotation="255" wrapText="1"/>
      <protection hidden="1"/>
    </xf>
    <xf numFmtId="0" fontId="3" fillId="0" borderId="76" xfId="0" applyFont="1" applyBorder="1" applyAlignment="1" applyProtection="1">
      <alignment horizontal="left" vertical="center" textRotation="255"/>
      <protection hidden="1"/>
    </xf>
    <xf numFmtId="0" fontId="3" fillId="0" borderId="146" xfId="0" applyFont="1" applyBorder="1" applyAlignment="1" applyProtection="1">
      <alignment horizontal="left" vertical="center" textRotation="255"/>
      <protection hidden="1"/>
    </xf>
    <xf numFmtId="0" fontId="3" fillId="0" borderId="13" xfId="0" applyFont="1" applyBorder="1" applyAlignment="1" applyProtection="1">
      <alignment horizontal="left" vertical="center" textRotation="255"/>
      <protection hidden="1"/>
    </xf>
    <xf numFmtId="0" fontId="3" fillId="0" borderId="150" xfId="0" applyFont="1" applyBorder="1" applyAlignment="1" applyProtection="1">
      <alignment horizontal="left" vertical="center" textRotation="255"/>
      <protection hidden="1"/>
    </xf>
    <xf numFmtId="0" fontId="3" fillId="0" borderId="179" xfId="0" applyFont="1" applyBorder="1" applyAlignment="1" applyProtection="1">
      <alignment horizontal="left" vertical="center" textRotation="255"/>
      <protection hidden="1"/>
    </xf>
    <xf numFmtId="0" fontId="5" fillId="0" borderId="102" xfId="0" applyFont="1" applyBorder="1" applyAlignment="1" applyProtection="1">
      <alignment horizontal="center" vertical="center" textRotation="255"/>
      <protection hidden="1"/>
    </xf>
    <xf numFmtId="0" fontId="5" fillId="0" borderId="64" xfId="0" applyFont="1" applyBorder="1" applyAlignment="1" applyProtection="1">
      <alignment horizontal="center" vertical="center" textRotation="255"/>
      <protection hidden="1"/>
    </xf>
    <xf numFmtId="183" fontId="16" fillId="0" borderId="16" xfId="0" applyNumberFormat="1" applyFont="1" applyBorder="1" applyAlignment="1" applyProtection="1">
      <alignment horizontal="center" vertical="center" shrinkToFit="1"/>
      <protection hidden="1"/>
    </xf>
    <xf numFmtId="183" fontId="16" fillId="0" borderId="14" xfId="0" applyNumberFormat="1" applyFont="1" applyBorder="1" applyAlignment="1" applyProtection="1">
      <alignment horizontal="center" vertical="center" shrinkToFit="1"/>
      <protection hidden="1"/>
    </xf>
    <xf numFmtId="183" fontId="16" fillId="0" borderId="10" xfId="0" applyNumberFormat="1" applyFont="1" applyBorder="1" applyAlignment="1" applyProtection="1">
      <alignment horizontal="center" vertical="center" shrinkToFit="1"/>
      <protection hidden="1"/>
    </xf>
    <xf numFmtId="183" fontId="16" fillId="0" borderId="11" xfId="0" applyNumberFormat="1" applyFont="1" applyBorder="1" applyAlignment="1" applyProtection="1">
      <alignment horizontal="center" vertical="center" shrinkToFit="1"/>
      <protection hidden="1"/>
    </xf>
    <xf numFmtId="183" fontId="16" fillId="0" borderId="16" xfId="0" applyNumberFormat="1" applyFont="1" applyBorder="1" applyAlignment="1" applyProtection="1">
      <alignment horizontal="right" vertical="center" shrinkToFit="1"/>
      <protection hidden="1"/>
    </xf>
    <xf numFmtId="183" fontId="16" fillId="0" borderId="14" xfId="0" applyNumberFormat="1" applyFont="1" applyBorder="1" applyAlignment="1" applyProtection="1">
      <alignment horizontal="right" vertical="center" shrinkToFit="1"/>
      <protection hidden="1"/>
    </xf>
    <xf numFmtId="183" fontId="16" fillId="0" borderId="10" xfId="0" applyNumberFormat="1" applyFont="1" applyBorder="1" applyAlignment="1" applyProtection="1">
      <alignment horizontal="right" vertical="center" shrinkToFit="1"/>
      <protection hidden="1"/>
    </xf>
    <xf numFmtId="183" fontId="16" fillId="0" borderId="11" xfId="0" applyNumberFormat="1" applyFont="1" applyBorder="1" applyAlignment="1" applyProtection="1">
      <alignment horizontal="right" vertical="center" shrinkToFit="1"/>
      <protection hidden="1"/>
    </xf>
    <xf numFmtId="0" fontId="22" fillId="0" borderId="89" xfId="0" applyFont="1" applyBorder="1" applyAlignment="1" applyProtection="1">
      <alignment horizontal="center" vertical="center" wrapText="1" shrinkToFit="1"/>
      <protection hidden="1"/>
    </xf>
    <xf numFmtId="0" fontId="22" fillId="0" borderId="102" xfId="0" applyFont="1" applyBorder="1" applyAlignment="1" applyProtection="1">
      <alignment horizontal="center" vertical="center" wrapText="1" shrinkToFit="1"/>
      <protection hidden="1"/>
    </xf>
    <xf numFmtId="0" fontId="75" fillId="0" borderId="11" xfId="0" applyFont="1" applyBorder="1" applyAlignment="1" applyProtection="1">
      <alignment horizontal="center" vertical="center" shrinkToFit="1"/>
      <protection hidden="1"/>
    </xf>
    <xf numFmtId="0" fontId="5" fillId="0" borderId="15" xfId="0" applyFont="1" applyBorder="1" applyAlignment="1" applyProtection="1">
      <alignment horizontal="center" vertical="center"/>
      <protection hidden="1"/>
    </xf>
    <xf numFmtId="0" fontId="5" fillId="0" borderId="84" xfId="0" applyFont="1" applyBorder="1" applyAlignment="1" applyProtection="1">
      <alignment horizontal="center" vertical="center" wrapText="1"/>
      <protection hidden="1"/>
    </xf>
    <xf numFmtId="0" fontId="5" fillId="0" borderId="85" xfId="0" applyFont="1" applyBorder="1" applyAlignment="1" applyProtection="1">
      <alignment horizontal="center" vertical="center" wrapText="1"/>
      <protection hidden="1"/>
    </xf>
    <xf numFmtId="0" fontId="5" fillId="0" borderId="185" xfId="0" applyFont="1" applyBorder="1" applyAlignment="1" applyProtection="1">
      <alignment horizontal="center" vertical="center" wrapText="1"/>
      <protection hidden="1"/>
    </xf>
    <xf numFmtId="0" fontId="16" fillId="0" borderId="67" xfId="0" applyFont="1" applyBorder="1" applyAlignment="1" applyProtection="1">
      <alignment horizontal="left" vertical="center" wrapText="1" indent="1"/>
      <protection hidden="1"/>
    </xf>
    <xf numFmtId="0" fontId="16" fillId="0" borderId="68" xfId="0" applyFont="1" applyBorder="1" applyAlignment="1" applyProtection="1">
      <alignment horizontal="left" vertical="center" wrapText="1" indent="1"/>
      <protection hidden="1"/>
    </xf>
    <xf numFmtId="0" fontId="16" fillId="0" borderId="21" xfId="0" applyFont="1" applyBorder="1" applyAlignment="1" applyProtection="1">
      <alignment horizontal="left" vertical="center" wrapText="1" indent="1"/>
      <protection hidden="1"/>
    </xf>
    <xf numFmtId="0" fontId="4" fillId="0" borderId="19" xfId="0" applyFont="1" applyBorder="1" applyAlignment="1" applyProtection="1">
      <alignment horizontal="center"/>
      <protection hidden="1"/>
    </xf>
    <xf numFmtId="0" fontId="5" fillId="0" borderId="16" xfId="0" applyFont="1" applyBorder="1" applyAlignment="1" applyProtection="1">
      <alignment horizontal="center" vertical="center" shrinkToFit="1"/>
      <protection hidden="1"/>
    </xf>
    <xf numFmtId="0" fontId="5" fillId="0" borderId="14" xfId="0" applyFont="1" applyBorder="1" applyAlignment="1" applyProtection="1">
      <alignment horizontal="center" vertical="center" shrinkToFit="1"/>
      <protection hidden="1"/>
    </xf>
    <xf numFmtId="0" fontId="5" fillId="0" borderId="17" xfId="0" applyFont="1" applyBorder="1" applyAlignment="1" applyProtection="1">
      <alignment horizontal="center" vertical="center" shrinkToFit="1"/>
      <protection hidden="1"/>
    </xf>
    <xf numFmtId="0" fontId="5" fillId="0" borderId="10" xfId="0" applyFont="1" applyBorder="1" applyAlignment="1" applyProtection="1">
      <alignment horizontal="center" vertical="center" shrinkToFit="1"/>
      <protection hidden="1"/>
    </xf>
    <xf numFmtId="0" fontId="5" fillId="0" borderId="11" xfId="0" applyFont="1" applyBorder="1" applyAlignment="1" applyProtection="1">
      <alignment horizontal="center" vertical="center" shrinkToFit="1"/>
      <protection hidden="1"/>
    </xf>
    <xf numFmtId="0" fontId="5" fillId="0" borderId="15" xfId="0" applyFont="1" applyBorder="1" applyAlignment="1" applyProtection="1">
      <alignment horizontal="center" vertical="center" shrinkToFit="1"/>
      <protection hidden="1"/>
    </xf>
    <xf numFmtId="0" fontId="72" fillId="0" borderId="0" xfId="0" applyFont="1" applyAlignment="1" applyProtection="1">
      <alignment horizontal="left" vertical="center" wrapText="1"/>
      <protection hidden="1"/>
    </xf>
    <xf numFmtId="0" fontId="5" fillId="0" borderId="140" xfId="0" applyFont="1" applyBorder="1" applyAlignment="1" applyProtection="1">
      <alignment horizontal="center" vertical="center"/>
      <protection hidden="1"/>
    </xf>
    <xf numFmtId="0" fontId="17" fillId="0" borderId="153" xfId="0" applyFont="1" applyBorder="1" applyAlignment="1" applyProtection="1">
      <alignment horizontal="center" vertical="center" textRotation="255" shrinkToFit="1"/>
      <protection hidden="1"/>
    </xf>
    <xf numFmtId="0" fontId="16" fillId="0" borderId="15" xfId="0" applyFont="1" applyBorder="1" applyAlignment="1" applyProtection="1">
      <alignment horizontal="left" vertical="center" wrapText="1" indent="1"/>
      <protection hidden="1"/>
    </xf>
    <xf numFmtId="0" fontId="17" fillId="0" borderId="152" xfId="0" applyFont="1" applyBorder="1" applyAlignment="1" applyProtection="1">
      <alignment horizontal="center" vertical="center" textRotation="255" shrinkToFit="1"/>
      <protection hidden="1"/>
    </xf>
    <xf numFmtId="0" fontId="5" fillId="0" borderId="0" xfId="0" applyFont="1" applyAlignment="1" applyProtection="1">
      <alignment horizontal="left" vertical="top"/>
      <protection hidden="1"/>
    </xf>
    <xf numFmtId="0" fontId="4" fillId="0" borderId="58" xfId="0" applyFont="1" applyBorder="1" applyAlignment="1" applyProtection="1">
      <alignment horizontal="center" vertical="center" textRotation="255" shrinkToFit="1"/>
      <protection hidden="1"/>
    </xf>
    <xf numFmtId="0" fontId="4" fillId="0" borderId="13" xfId="0" applyFont="1" applyBorder="1" applyAlignment="1" applyProtection="1">
      <alignment horizontal="center" vertical="center" textRotation="255" shrinkToFit="1"/>
      <protection hidden="1"/>
    </xf>
    <xf numFmtId="0" fontId="4" fillId="0" borderId="15" xfId="0" applyFont="1" applyBorder="1" applyAlignment="1" applyProtection="1">
      <alignment horizontal="center" vertical="center" textRotation="255" shrinkToFit="1"/>
      <protection hidden="1"/>
    </xf>
    <xf numFmtId="0" fontId="5" fillId="0" borderId="69" xfId="0" applyFon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46" xfId="0" applyFont="1" applyBorder="1" applyAlignment="1" applyProtection="1">
      <alignment horizontal="center" vertical="center" textRotation="255" wrapText="1" shrinkToFit="1"/>
      <protection hidden="1"/>
    </xf>
    <xf numFmtId="0" fontId="5" fillId="0" borderId="13" xfId="0" applyFont="1" applyBorder="1" applyAlignment="1" applyProtection="1">
      <alignment horizontal="center" vertical="center" textRotation="255" wrapText="1" shrinkToFit="1"/>
      <protection hidden="1"/>
    </xf>
    <xf numFmtId="0" fontId="86" fillId="0" borderId="162" xfId="0" applyFont="1" applyBorder="1" applyAlignment="1" applyProtection="1">
      <alignment horizontal="right" vertical="top"/>
      <protection hidden="1"/>
    </xf>
    <xf numFmtId="0" fontId="86" fillId="0" borderId="0" xfId="0" applyFont="1" applyAlignment="1" applyProtection="1">
      <alignment horizontal="center" vertical="center"/>
      <protection hidden="1"/>
    </xf>
    <xf numFmtId="0" fontId="5" fillId="0" borderId="10" xfId="0" applyFont="1" applyBorder="1" applyAlignment="1" applyProtection="1">
      <alignment horizontal="center"/>
      <protection hidden="1"/>
    </xf>
    <xf numFmtId="0" fontId="5" fillId="0" borderId="11" xfId="0" applyFont="1" applyBorder="1" applyAlignment="1" applyProtection="1">
      <alignment horizontal="center"/>
      <protection hidden="1"/>
    </xf>
    <xf numFmtId="0" fontId="5" fillId="0" borderId="15" xfId="0" applyFont="1" applyBorder="1" applyAlignment="1" applyProtection="1">
      <alignment horizontal="center"/>
      <protection hidden="1"/>
    </xf>
    <xf numFmtId="0" fontId="4" fillId="0" borderId="12" xfId="0" applyFont="1" applyBorder="1" applyAlignment="1" applyProtection="1">
      <alignment horizontal="left" vertical="center" wrapText="1" indent="1"/>
      <protection hidden="1"/>
    </xf>
    <xf numFmtId="0" fontId="4" fillId="0" borderId="0" xfId="0" applyFont="1" applyAlignment="1" applyProtection="1">
      <alignment horizontal="left" vertical="center" wrapText="1" indent="1"/>
      <protection hidden="1"/>
    </xf>
    <xf numFmtId="0" fontId="4" fillId="0" borderId="142" xfId="0" applyFont="1" applyBorder="1" applyAlignment="1" applyProtection="1">
      <alignment horizontal="left" vertical="center" wrapText="1" indent="1"/>
      <protection hidden="1"/>
    </xf>
    <xf numFmtId="0" fontId="4" fillId="0" borderId="153" xfId="0" applyFont="1" applyBorder="1" applyAlignment="1" applyProtection="1">
      <alignment horizontal="left" vertical="center" wrapText="1" indent="1"/>
      <protection hidden="1"/>
    </xf>
    <xf numFmtId="0" fontId="4" fillId="0" borderId="154" xfId="0" applyFont="1" applyBorder="1" applyAlignment="1" applyProtection="1">
      <alignment horizontal="left" vertical="center" wrapText="1" indent="1"/>
      <protection hidden="1"/>
    </xf>
    <xf numFmtId="0" fontId="4" fillId="0" borderId="155" xfId="0" applyFont="1" applyBorder="1" applyAlignment="1" applyProtection="1">
      <alignment horizontal="left" vertical="center" wrapText="1" indent="1"/>
      <protection hidden="1"/>
    </xf>
    <xf numFmtId="0" fontId="5" fillId="0" borderId="64" xfId="0" applyFont="1" applyBorder="1" applyAlignment="1" applyProtection="1">
      <alignment horizontal="center" vertical="center"/>
      <protection hidden="1"/>
    </xf>
    <xf numFmtId="0" fontId="5" fillId="0" borderId="75" xfId="0" applyFont="1" applyBorder="1" applyAlignment="1" applyProtection="1">
      <alignment horizontal="center" vertical="center"/>
      <protection hidden="1"/>
    </xf>
    <xf numFmtId="0" fontId="5" fillId="0" borderId="78" xfId="0" applyFont="1" applyBorder="1" applyAlignment="1" applyProtection="1">
      <alignment horizontal="center" vertical="center"/>
      <protection hidden="1"/>
    </xf>
    <xf numFmtId="0" fontId="5" fillId="0" borderId="23" xfId="0"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5" fillId="0" borderId="161" xfId="0" applyFont="1" applyBorder="1" applyAlignment="1" applyProtection="1">
      <alignment horizontal="center" vertical="center"/>
      <protection hidden="1"/>
    </xf>
    <xf numFmtId="0" fontId="5" fillId="0" borderId="162" xfId="0" applyFont="1" applyBorder="1" applyAlignment="1" applyProtection="1">
      <alignment horizontal="center" vertical="center"/>
      <protection hidden="1"/>
    </xf>
    <xf numFmtId="0" fontId="5" fillId="0" borderId="183" xfId="0" applyFont="1" applyBorder="1" applyAlignment="1" applyProtection="1">
      <alignment horizontal="center" vertical="center"/>
      <protection hidden="1"/>
    </xf>
    <xf numFmtId="0" fontId="5" fillId="0" borderId="147" xfId="0" applyFont="1" applyBorder="1" applyAlignment="1" applyProtection="1">
      <alignment horizontal="center" vertical="center"/>
      <protection hidden="1"/>
    </xf>
    <xf numFmtId="0" fontId="5" fillId="0" borderId="184" xfId="0" applyFont="1" applyBorder="1" applyAlignment="1" applyProtection="1">
      <alignment horizontal="center" vertical="center"/>
      <protection hidden="1"/>
    </xf>
    <xf numFmtId="183" fontId="75" fillId="0" borderId="16" xfId="0" applyNumberFormat="1" applyFont="1" applyBorder="1" applyAlignment="1" applyProtection="1">
      <alignment horizontal="right" vertical="center"/>
      <protection hidden="1"/>
    </xf>
    <xf numFmtId="183" fontId="75" fillId="0" borderId="14" xfId="0" applyNumberFormat="1" applyFont="1" applyBorder="1" applyAlignment="1" applyProtection="1">
      <alignment horizontal="right" vertical="center"/>
      <protection hidden="1"/>
    </xf>
    <xf numFmtId="183" fontId="75" fillId="0" borderId="10" xfId="0" applyNumberFormat="1" applyFont="1" applyBorder="1" applyAlignment="1" applyProtection="1">
      <alignment horizontal="right" vertical="center"/>
      <protection hidden="1"/>
    </xf>
    <xf numFmtId="183" fontId="75" fillId="0" borderId="11" xfId="0" applyNumberFormat="1" applyFont="1" applyBorder="1" applyAlignment="1" applyProtection="1">
      <alignment horizontal="right" vertical="center"/>
      <protection hidden="1"/>
    </xf>
    <xf numFmtId="0" fontId="5" fillId="0" borderId="13" xfId="0" applyFont="1" applyBorder="1" applyAlignment="1" applyProtection="1">
      <alignment horizontal="center" vertical="center" textRotation="255" shrinkToFit="1"/>
      <protection hidden="1"/>
    </xf>
    <xf numFmtId="0" fontId="5" fillId="0" borderId="152" xfId="0" applyFont="1" applyBorder="1" applyAlignment="1" applyProtection="1">
      <alignment horizontal="center" vertical="center" textRotation="255" shrinkToFit="1"/>
      <protection hidden="1"/>
    </xf>
    <xf numFmtId="0" fontId="18" fillId="0" borderId="150" xfId="0" applyFont="1" applyBorder="1" applyAlignment="1" applyProtection="1">
      <alignment horizontal="center" vertical="center" textRotation="255" shrinkToFit="1"/>
      <protection hidden="1"/>
    </xf>
    <xf numFmtId="0" fontId="18" fillId="0" borderId="179" xfId="0" applyFont="1" applyBorder="1" applyAlignment="1" applyProtection="1">
      <alignment horizontal="center" vertical="center" textRotation="255" shrinkToFit="1"/>
      <protection hidden="1"/>
    </xf>
    <xf numFmtId="0" fontId="92" fillId="0" borderId="146" xfId="0" applyFont="1" applyBorder="1" applyAlignment="1">
      <alignment horizontal="left" vertical="center" wrapText="1" indent="1"/>
    </xf>
    <xf numFmtId="0" fontId="92" fillId="0" borderId="0" xfId="0" applyFont="1" applyAlignment="1">
      <alignment horizontal="left" vertical="center" wrapText="1" indent="1"/>
    </xf>
    <xf numFmtId="0" fontId="92" fillId="0" borderId="13" xfId="0" applyFont="1" applyBorder="1" applyAlignment="1">
      <alignment horizontal="left" vertical="center" wrapText="1" indent="1"/>
    </xf>
    <xf numFmtId="0" fontId="92" fillId="0" borderId="147" xfId="0" applyFont="1" applyBorder="1" applyAlignment="1">
      <alignment horizontal="left" vertical="center" wrapText="1" indent="1"/>
    </xf>
    <xf numFmtId="0" fontId="92" fillId="0" borderId="11" xfId="0" applyFont="1" applyBorder="1" applyAlignment="1">
      <alignment horizontal="left" vertical="center" wrapText="1" indent="1"/>
    </xf>
    <xf numFmtId="0" fontId="92" fillId="0" borderId="15" xfId="0" applyFont="1" applyBorder="1" applyAlignment="1">
      <alignment horizontal="left" vertical="center" wrapText="1" indent="1"/>
    </xf>
    <xf numFmtId="0" fontId="4" fillId="0" borderId="12" xfId="0" applyFont="1" applyBorder="1" applyAlignment="1">
      <alignment horizontal="left" vertical="center" wrapText="1" indent="1"/>
    </xf>
    <xf numFmtId="0" fontId="4" fillId="0" borderId="0" xfId="0" applyFont="1" applyAlignment="1">
      <alignment horizontal="left" vertical="center" wrapText="1" indent="1"/>
    </xf>
    <xf numFmtId="0" fontId="4" fillId="0" borderId="142" xfId="0" applyFont="1" applyBorder="1" applyAlignment="1">
      <alignment horizontal="left" vertical="center" wrapText="1" indent="1"/>
    </xf>
    <xf numFmtId="0" fontId="4" fillId="0" borderId="153" xfId="0" applyFont="1" applyBorder="1" applyAlignment="1">
      <alignment horizontal="left" vertical="center" wrapText="1" indent="1"/>
    </xf>
    <xf numFmtId="0" fontId="4" fillId="0" borderId="154" xfId="0" applyFont="1" applyBorder="1" applyAlignment="1">
      <alignment horizontal="left" vertical="center" wrapText="1" indent="1"/>
    </xf>
    <xf numFmtId="0" fontId="4" fillId="0" borderId="155" xfId="0" applyFont="1" applyBorder="1" applyAlignment="1">
      <alignment horizontal="left" vertical="center" wrapText="1" indent="1"/>
    </xf>
    <xf numFmtId="0" fontId="24" fillId="0" borderId="14" xfId="0" applyFont="1" applyBorder="1" applyAlignment="1">
      <alignment horizontal="center" vertical="center"/>
    </xf>
    <xf numFmtId="0" fontId="24" fillId="0" borderId="0" xfId="0" applyFont="1" applyAlignment="1">
      <alignment horizontal="center" vertical="center"/>
    </xf>
    <xf numFmtId="0" fontId="21" fillId="0" borderId="14" xfId="0" applyFont="1" applyBorder="1" applyAlignment="1">
      <alignment horizontal="center" vertical="center"/>
    </xf>
    <xf numFmtId="0" fontId="21" fillId="0" borderId="0" xfId="0" applyFont="1" applyAlignment="1">
      <alignment horizontal="center" vertical="center"/>
    </xf>
    <xf numFmtId="0" fontId="4" fillId="0" borderId="16" xfId="0" applyFont="1" applyBorder="1" applyAlignment="1">
      <alignment horizontal="left" vertical="center" wrapText="1" indent="1"/>
    </xf>
    <xf numFmtId="0" fontId="4" fillId="0" borderId="14" xfId="0" applyFont="1" applyBorder="1" applyAlignment="1">
      <alignment horizontal="left" vertical="center" wrapText="1" indent="1"/>
    </xf>
    <xf numFmtId="0" fontId="4" fillId="0" borderId="17" xfId="0" applyFont="1" applyBorder="1" applyAlignment="1">
      <alignment horizontal="left" vertical="center" wrapText="1" indent="1"/>
    </xf>
    <xf numFmtId="0" fontId="4" fillId="0" borderId="67" xfId="0" applyFont="1" applyBorder="1" applyAlignment="1">
      <alignment horizontal="left" vertical="center" wrapText="1" indent="1"/>
    </xf>
    <xf numFmtId="0" fontId="4" fillId="0" borderId="68" xfId="0" applyFont="1" applyBorder="1" applyAlignment="1">
      <alignment horizontal="left" vertical="center" wrapText="1" indent="1"/>
    </xf>
    <xf numFmtId="0" fontId="4" fillId="0" borderId="70" xfId="0" applyFont="1" applyBorder="1" applyAlignment="1">
      <alignment horizontal="left" vertical="center" wrapText="1" indent="1"/>
    </xf>
    <xf numFmtId="0" fontId="21" fillId="0" borderId="16" xfId="0" applyFont="1" applyBorder="1" applyAlignment="1">
      <alignment horizontal="left" vertical="center" wrapText="1"/>
    </xf>
    <xf numFmtId="0" fontId="21" fillId="0" borderId="14" xfId="0" applyFont="1" applyBorder="1" applyAlignment="1">
      <alignment horizontal="left" vertical="center" wrapText="1"/>
    </xf>
    <xf numFmtId="0" fontId="21" fillId="0" borderId="17" xfId="0" applyFont="1" applyBorder="1" applyAlignment="1">
      <alignment horizontal="left" vertical="center" wrapText="1"/>
    </xf>
    <xf numFmtId="0" fontId="21" fillId="0" borderId="67" xfId="0" applyFont="1" applyBorder="1" applyAlignment="1">
      <alignment horizontal="left" vertical="center" wrapText="1"/>
    </xf>
    <xf numFmtId="0" fontId="21" fillId="0" borderId="68" xfId="0" applyFont="1" applyBorder="1" applyAlignment="1">
      <alignment horizontal="left" vertical="center" wrapText="1"/>
    </xf>
    <xf numFmtId="0" fontId="21" fillId="0" borderId="70" xfId="0" applyFont="1" applyBorder="1" applyAlignment="1">
      <alignment horizontal="left"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21" xfId="0" applyBorder="1" applyAlignment="1">
      <alignment horizontal="center" vertical="center"/>
    </xf>
    <xf numFmtId="0" fontId="4" fillId="0" borderId="77" xfId="0" applyFont="1" applyBorder="1" applyAlignment="1">
      <alignment horizontal="center" vertical="center"/>
    </xf>
    <xf numFmtId="0" fontId="4" fillId="0" borderId="69" xfId="0" applyFont="1" applyBorder="1" applyAlignment="1">
      <alignment horizontal="center" vertical="center"/>
    </xf>
    <xf numFmtId="0" fontId="4" fillId="0" borderId="101" xfId="0" applyFont="1" applyBorder="1" applyAlignment="1">
      <alignment horizontal="center" vertical="center"/>
    </xf>
    <xf numFmtId="0" fontId="4" fillId="0" borderId="44" xfId="0" applyFont="1" applyBorder="1" applyAlignment="1">
      <alignment horizontal="center" vertical="center"/>
    </xf>
    <xf numFmtId="0" fontId="4" fillId="0" borderId="32" xfId="0" applyFont="1" applyBorder="1" applyAlignment="1">
      <alignment horizontal="center" vertical="center"/>
    </xf>
    <xf numFmtId="0" fontId="4" fillId="0" borderId="100" xfId="0" applyFont="1" applyBorder="1" applyAlignment="1">
      <alignment horizontal="center" vertical="center"/>
    </xf>
    <xf numFmtId="0" fontId="4" fillId="0" borderId="78" xfId="0" applyFont="1" applyBorder="1" applyAlignment="1">
      <alignment horizontal="center" vertical="center"/>
    </xf>
    <xf numFmtId="0" fontId="4" fillId="0" borderId="43" xfId="0" applyFont="1" applyBorder="1" applyAlignment="1">
      <alignment horizontal="center" vertical="center"/>
    </xf>
    <xf numFmtId="0" fontId="4" fillId="0" borderId="23" xfId="0" applyFont="1" applyBorder="1" applyAlignment="1">
      <alignment horizontal="center" vertical="center"/>
    </xf>
    <xf numFmtId="0" fontId="22" fillId="0" borderId="0" xfId="0" applyFont="1" applyAlignment="1">
      <alignment horizontal="center" vertical="center"/>
    </xf>
    <xf numFmtId="0" fontId="22" fillId="0" borderId="20" xfId="0" applyFont="1" applyBorder="1" applyAlignment="1">
      <alignment horizontal="center" vertical="center"/>
    </xf>
    <xf numFmtId="187" fontId="0" fillId="0" borderId="0" xfId="0" applyNumberFormat="1" applyAlignment="1">
      <alignment horizontal="center" vertical="center"/>
    </xf>
    <xf numFmtId="188" fontId="0" fillId="0" borderId="0" xfId="0" applyNumberFormat="1" applyAlignment="1">
      <alignment horizontal="center" vertical="center" shrinkToFit="1"/>
    </xf>
    <xf numFmtId="0" fontId="22" fillId="0" borderId="14" xfId="0" applyFont="1" applyBorder="1" applyAlignment="1">
      <alignment horizontal="center" vertical="center"/>
    </xf>
    <xf numFmtId="0" fontId="22" fillId="0" borderId="186" xfId="0" applyFont="1" applyBorder="1" applyAlignment="1">
      <alignment horizontal="center" vertical="center"/>
    </xf>
    <xf numFmtId="0" fontId="22" fillId="0" borderId="41" xfId="0" applyFont="1" applyBorder="1" applyAlignment="1">
      <alignment horizontal="center" vertical="center"/>
    </xf>
    <xf numFmtId="0" fontId="21" fillId="0" borderId="11" xfId="0" applyFont="1" applyBorder="1" applyAlignment="1">
      <alignment horizontal="center" vertical="center"/>
    </xf>
    <xf numFmtId="0" fontId="21" fillId="0" borderId="15" xfId="0" applyFont="1" applyBorder="1" applyAlignment="1">
      <alignment horizontal="center" vertical="center"/>
    </xf>
    <xf numFmtId="0" fontId="62" fillId="0" borderId="14" xfId="0" applyFont="1" applyBorder="1" applyAlignment="1">
      <alignment horizontal="center" vertical="center"/>
    </xf>
    <xf numFmtId="0" fontId="62" fillId="0" borderId="17" xfId="0" applyFont="1" applyBorder="1" applyAlignment="1">
      <alignment horizontal="center" vertical="center"/>
    </xf>
    <xf numFmtId="0" fontId="62" fillId="0" borderId="11" xfId="0" applyFont="1" applyBorder="1" applyAlignment="1">
      <alignment horizontal="center" vertical="center"/>
    </xf>
    <xf numFmtId="0" fontId="62" fillId="0" borderId="15" xfId="0" applyFont="1" applyBorder="1" applyAlignment="1">
      <alignment horizontal="center" vertical="center"/>
    </xf>
    <xf numFmtId="0" fontId="16" fillId="0" borderId="11" xfId="0" applyFont="1" applyBorder="1" applyAlignment="1">
      <alignment horizontal="center" vertical="center" shrinkToFit="1"/>
    </xf>
    <xf numFmtId="191" fontId="4" fillId="0" borderId="16" xfId="0" applyNumberFormat="1" applyFont="1" applyBorder="1" applyAlignment="1">
      <alignment horizontal="right" vertical="center" shrinkToFit="1"/>
    </xf>
    <xf numFmtId="191" fontId="4" fillId="0" borderId="14" xfId="0" applyNumberFormat="1" applyFont="1" applyBorder="1" applyAlignment="1">
      <alignment horizontal="right" vertical="center" shrinkToFit="1"/>
    </xf>
    <xf numFmtId="0" fontId="21" fillId="0" borderId="16"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0" xfId="0" applyFont="1" applyAlignment="1">
      <alignment horizontal="center" vertical="center" wrapText="1"/>
    </xf>
    <xf numFmtId="0" fontId="21" fillId="0" borderId="20"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89" xfId="0" applyFont="1" applyBorder="1" applyAlignment="1">
      <alignment horizontal="center" vertical="center" wrapText="1" shrinkToFit="1"/>
    </xf>
    <xf numFmtId="0" fontId="21" fillId="0" borderId="102" xfId="0" applyFont="1" applyBorder="1" applyAlignment="1">
      <alignment horizontal="center" vertical="center" wrapText="1" shrinkToFit="1"/>
    </xf>
    <xf numFmtId="0" fontId="21" fillId="0" borderId="52" xfId="0" applyFont="1" applyBorder="1" applyAlignment="1">
      <alignment horizontal="center" vertical="center" shrinkToFit="1"/>
    </xf>
    <xf numFmtId="0" fontId="21" fillId="0" borderId="26" xfId="0" applyFont="1" applyBorder="1" applyAlignment="1">
      <alignment horizontal="center" vertical="center" shrinkToFit="1"/>
    </xf>
    <xf numFmtId="0" fontId="21" fillId="0" borderId="38" xfId="0" applyFont="1" applyBorder="1" applyAlignment="1">
      <alignment horizontal="center" vertical="center" shrinkToFit="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23" xfId="0" applyFont="1" applyBorder="1" applyAlignment="1">
      <alignment horizontal="center" vertical="center"/>
    </xf>
    <xf numFmtId="0" fontId="21" fillId="0" borderId="16" xfId="0" applyFont="1" applyBorder="1" applyAlignment="1">
      <alignment horizontal="center" vertical="center" textRotation="255"/>
    </xf>
    <xf numFmtId="0" fontId="21" fillId="0" borderId="17"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5" xfId="0" applyFont="1" applyBorder="1" applyAlignment="1">
      <alignment horizontal="center" vertical="center" textRotation="255"/>
    </xf>
    <xf numFmtId="0" fontId="62" fillId="0" borderId="14" xfId="0" applyFont="1" applyBorder="1" applyAlignment="1">
      <alignment horizontal="center" vertical="center" shrinkToFit="1"/>
    </xf>
    <xf numFmtId="0" fontId="62" fillId="0" borderId="17" xfId="0" applyFont="1" applyBorder="1" applyAlignment="1">
      <alignment horizontal="center" vertical="center" shrinkToFit="1"/>
    </xf>
    <xf numFmtId="0" fontId="62" fillId="0" borderId="11" xfId="0" applyFont="1" applyBorder="1" applyAlignment="1">
      <alignment horizontal="center" vertical="center" shrinkToFit="1"/>
    </xf>
    <xf numFmtId="0" fontId="62" fillId="0" borderId="15" xfId="0" applyFont="1" applyBorder="1" applyAlignment="1">
      <alignment horizontal="center" vertical="center" shrinkToFit="1"/>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0" xfId="0" applyFont="1" applyBorder="1" applyAlignment="1">
      <alignment horizontal="center" vertical="center"/>
    </xf>
    <xf numFmtId="0" fontId="21" fillId="0" borderId="16"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89" xfId="0" applyFont="1" applyBorder="1" applyAlignment="1">
      <alignment horizontal="center" vertical="center" textRotation="255" shrinkToFit="1"/>
    </xf>
    <xf numFmtId="0" fontId="21" fillId="0" borderId="87" xfId="0" applyFont="1" applyBorder="1" applyAlignment="1">
      <alignment horizontal="center" vertical="center" textRotation="255" shrinkToFit="1"/>
    </xf>
    <xf numFmtId="0" fontId="21" fillId="0" borderId="102" xfId="0" applyFont="1" applyBorder="1" applyAlignment="1">
      <alignment horizontal="center" vertical="center" textRotation="255" shrinkToFit="1"/>
    </xf>
    <xf numFmtId="0" fontId="21" fillId="0" borderId="12" xfId="0" applyFont="1" applyBorder="1" applyAlignment="1">
      <alignment horizontal="center" vertical="center"/>
    </xf>
    <xf numFmtId="0" fontId="21" fillId="0" borderId="13" xfId="0" applyFont="1" applyBorder="1" applyAlignment="1">
      <alignment horizontal="center" vertical="center"/>
    </xf>
    <xf numFmtId="49" fontId="21" fillId="0" borderId="0" xfId="0" applyNumberFormat="1" applyFont="1" applyAlignment="1">
      <alignment horizontal="left" vertical="top" wrapText="1"/>
    </xf>
    <xf numFmtId="0" fontId="21" fillId="0" borderId="0" xfId="0" applyFont="1" applyAlignment="1">
      <alignment horizontal="left" vertical="center"/>
    </xf>
    <xf numFmtId="178" fontId="62" fillId="0" borderId="0" xfId="0" applyNumberFormat="1" applyFont="1" applyAlignment="1">
      <alignment horizontal="center" vertical="center" shrinkToFit="1"/>
    </xf>
    <xf numFmtId="178" fontId="62" fillId="0" borderId="170" xfId="0" applyNumberFormat="1" applyFont="1" applyBorder="1" applyAlignment="1">
      <alignment horizontal="center" vertical="center" shrinkToFit="1"/>
    </xf>
    <xf numFmtId="0" fontId="21" fillId="0" borderId="0" xfId="0" applyFont="1" applyAlignment="1">
      <alignment horizontal="right" vertical="center" shrinkToFit="1"/>
    </xf>
    <xf numFmtId="0" fontId="21" fillId="0" borderId="170" xfId="0" applyFont="1" applyBorder="1" applyAlignment="1">
      <alignment horizontal="right" vertical="center" shrinkToFit="1"/>
    </xf>
    <xf numFmtId="0" fontId="21" fillId="0" borderId="0" xfId="0" applyFont="1" applyAlignment="1">
      <alignment horizontal="left" vertical="top" wrapText="1"/>
    </xf>
    <xf numFmtId="0" fontId="21" fillId="0" borderId="20" xfId="0" applyFont="1" applyBorder="1" applyAlignment="1">
      <alignment horizontal="left" vertical="top" wrapText="1"/>
    </xf>
    <xf numFmtId="0" fontId="17" fillId="0" borderId="0" xfId="0" applyFont="1" applyAlignment="1">
      <alignment horizontal="left" vertical="center" shrinkToFit="1"/>
    </xf>
    <xf numFmtId="0" fontId="4" fillId="0" borderId="48" xfId="0" applyFont="1" applyBorder="1" applyAlignment="1">
      <alignment horizontal="center" vertical="center"/>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62" fillId="0" borderId="0" xfId="0" applyFont="1" applyAlignment="1">
      <alignment horizontal="left" vertical="center"/>
    </xf>
    <xf numFmtId="0" fontId="62" fillId="0" borderId="13" xfId="0" applyFont="1" applyBorder="1" applyAlignment="1">
      <alignment horizontal="left" vertical="center"/>
    </xf>
    <xf numFmtId="0" fontId="16" fillId="0" borderId="0" xfId="0" applyFont="1" applyAlignment="1">
      <alignment horizontal="right" vertical="center" shrinkToFit="1"/>
    </xf>
    <xf numFmtId="0" fontId="62" fillId="0" borderId="0" xfId="0" applyFont="1" applyAlignment="1">
      <alignment horizontal="left" vertical="center" shrinkToFit="1"/>
    </xf>
    <xf numFmtId="0" fontId="62" fillId="0" borderId="13" xfId="0" applyFont="1" applyBorder="1" applyAlignment="1">
      <alignment horizontal="left" vertical="center" shrinkToFit="1"/>
    </xf>
    <xf numFmtId="0" fontId="21" fillId="0" borderId="46" xfId="0" applyFont="1" applyBorder="1" applyAlignment="1">
      <alignment horizontal="center" vertical="center"/>
    </xf>
    <xf numFmtId="0" fontId="62" fillId="0" borderId="14" xfId="0" applyFont="1" applyBorder="1" applyAlignment="1">
      <alignment horizontal="left" vertical="center"/>
    </xf>
    <xf numFmtId="0" fontId="62" fillId="0" borderId="19" xfId="0" applyFont="1" applyBorder="1" applyAlignment="1">
      <alignment horizontal="left" vertical="center"/>
    </xf>
    <xf numFmtId="0" fontId="62" fillId="0" borderId="11" xfId="0" applyFont="1" applyBorder="1" applyAlignment="1">
      <alignment horizontal="left" vertical="center"/>
    </xf>
    <xf numFmtId="0" fontId="62" fillId="0" borderId="23" xfId="0" applyFont="1" applyBorder="1" applyAlignment="1">
      <alignment horizontal="left" vertical="center"/>
    </xf>
    <xf numFmtId="14" fontId="0" fillId="0" borderId="0" xfId="0" applyNumberFormat="1" applyAlignment="1">
      <alignment horizontal="center" vertical="top"/>
    </xf>
    <xf numFmtId="0" fontId="4" fillId="0" borderId="14" xfId="0" applyFont="1" applyBorder="1" applyAlignment="1">
      <alignment horizontal="center" vertical="center"/>
    </xf>
    <xf numFmtId="0" fontId="21" fillId="0" borderId="44" xfId="0" applyFont="1" applyBorder="1" applyAlignment="1">
      <alignment horizontal="center" vertical="center"/>
    </xf>
    <xf numFmtId="0" fontId="21" fillId="0" borderId="16" xfId="0" applyFont="1" applyBorder="1" applyAlignment="1">
      <alignment horizontal="left" vertical="center"/>
    </xf>
    <xf numFmtId="0" fontId="21" fillId="0" borderId="14" xfId="0" applyFont="1" applyBorder="1" applyAlignment="1">
      <alignment horizontal="left" vertical="center"/>
    </xf>
    <xf numFmtId="0" fontId="21" fillId="0" borderId="17" xfId="0" applyFont="1" applyBorder="1" applyAlignment="1">
      <alignment horizontal="left" vertical="center"/>
    </xf>
    <xf numFmtId="0" fontId="21" fillId="0" borderId="19" xfId="0" applyFont="1" applyBorder="1" applyAlignment="1">
      <alignment horizontal="left" vertical="center"/>
    </xf>
    <xf numFmtId="0" fontId="21" fillId="0" borderId="10" xfId="0" applyFont="1" applyBorder="1" applyAlignment="1">
      <alignment horizontal="center" vertical="top"/>
    </xf>
    <xf numFmtId="0" fontId="21" fillId="0" borderId="11" xfId="0" applyFont="1" applyBorder="1" applyAlignment="1">
      <alignment horizontal="center" vertical="top"/>
    </xf>
    <xf numFmtId="0" fontId="21" fillId="0" borderId="23" xfId="0" applyFont="1" applyBorder="1" applyAlignment="1">
      <alignment horizontal="center" vertical="top"/>
    </xf>
    <xf numFmtId="0" fontId="22" fillId="0" borderId="16" xfId="0" applyFont="1" applyBorder="1" applyAlignment="1">
      <alignment horizontal="center" vertical="center"/>
    </xf>
    <xf numFmtId="0" fontId="22" fillId="0" borderId="19" xfId="0" applyFont="1" applyBorder="1" applyAlignment="1">
      <alignment horizontal="center" vertical="center"/>
    </xf>
    <xf numFmtId="0" fontId="21" fillId="0" borderId="89" xfId="0" applyFont="1" applyBorder="1" applyAlignment="1">
      <alignment horizontal="center" vertical="center" wrapText="1"/>
    </xf>
    <xf numFmtId="0" fontId="21" fillId="0" borderId="102"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0" xfId="0" applyFont="1" applyAlignment="1">
      <alignment horizontal="center" vertical="center" wrapText="1"/>
    </xf>
    <xf numFmtId="0" fontId="28" fillId="0" borderId="13"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68" xfId="0" applyFont="1" applyBorder="1" applyAlignment="1">
      <alignment horizontal="center" vertical="center" wrapText="1"/>
    </xf>
    <xf numFmtId="0" fontId="28" fillId="0" borderId="70" xfId="0" applyFont="1" applyBorder="1" applyAlignment="1">
      <alignment horizontal="center" vertical="center" wrapText="1"/>
    </xf>
    <xf numFmtId="0" fontId="22" fillId="0" borderId="172" xfId="0" applyFont="1" applyBorder="1" applyAlignment="1">
      <alignment horizontal="center" vertical="center"/>
    </xf>
    <xf numFmtId="0" fontId="22" fillId="0" borderId="171" xfId="0" applyFont="1" applyBorder="1" applyAlignment="1">
      <alignment horizontal="center" vertical="center"/>
    </xf>
    <xf numFmtId="0" fontId="22" fillId="0" borderId="173" xfId="0" applyFont="1" applyBorder="1" applyAlignment="1">
      <alignment horizontal="center" vertical="center"/>
    </xf>
    <xf numFmtId="0" fontId="61" fillId="0" borderId="0" xfId="0" applyFont="1" applyAlignment="1">
      <alignment horizontal="center" vertical="center"/>
    </xf>
    <xf numFmtId="0" fontId="20" fillId="0" borderId="0" xfId="0" applyFont="1" applyAlignment="1">
      <alignment horizontal="center" vertical="center"/>
    </xf>
    <xf numFmtId="0" fontId="22" fillId="0" borderId="0" xfId="0" applyFont="1" applyAlignment="1">
      <alignment horizontal="left" vertical="center"/>
    </xf>
    <xf numFmtId="0" fontId="21" fillId="0" borderId="0" xfId="0" applyFont="1" applyAlignment="1">
      <alignment horizontal="left" vertical="center" wrapText="1"/>
    </xf>
    <xf numFmtId="0" fontId="17" fillId="0" borderId="0" xfId="0" applyFont="1" applyAlignment="1">
      <alignment horizontal="center" vertical="center"/>
    </xf>
    <xf numFmtId="0" fontId="22" fillId="0" borderId="0" xfId="0" applyFont="1" applyAlignment="1">
      <alignment horizontal="left" vertical="center" wrapText="1"/>
    </xf>
    <xf numFmtId="0" fontId="22" fillId="0" borderId="0" xfId="0" applyFont="1" applyAlignment="1">
      <alignment horizontal="right" vertical="center" indent="1" shrinkToFit="1"/>
    </xf>
    <xf numFmtId="0" fontId="0" fillId="0" borderId="0" xfId="0" applyAlignment="1">
      <alignment horizontal="center" vertical="top"/>
    </xf>
    <xf numFmtId="0" fontId="21" fillId="0" borderId="11" xfId="0" applyFont="1" applyBorder="1" applyAlignment="1">
      <alignment horizontal="left" vertical="center"/>
    </xf>
    <xf numFmtId="0" fontId="21" fillId="0" borderId="46" xfId="0" applyFont="1" applyBorder="1" applyAlignment="1">
      <alignment horizontal="left" vertical="center"/>
    </xf>
    <xf numFmtId="0" fontId="21" fillId="0" borderId="22" xfId="0" applyFont="1" applyBorder="1" applyAlignment="1">
      <alignment horizontal="center" vertical="center"/>
    </xf>
    <xf numFmtId="0" fontId="21" fillId="0" borderId="68" xfId="0" applyFont="1" applyBorder="1" applyAlignment="1">
      <alignment horizontal="center" vertical="center"/>
    </xf>
    <xf numFmtId="0" fontId="21" fillId="0" borderId="70" xfId="0" applyFont="1" applyBorder="1" applyAlignment="1">
      <alignment horizontal="center" vertical="center"/>
    </xf>
    <xf numFmtId="0" fontId="21" fillId="0" borderId="97" xfId="0" applyFont="1" applyBorder="1" applyAlignment="1">
      <alignment horizontal="right" vertical="center" textRotation="255"/>
    </xf>
    <xf numFmtId="0" fontId="21" fillId="0" borderId="98" xfId="0" applyFont="1" applyBorder="1" applyAlignment="1">
      <alignment horizontal="right" vertical="center" textRotation="255"/>
    </xf>
    <xf numFmtId="0" fontId="21" fillId="0" borderId="99" xfId="0" applyFont="1" applyBorder="1" applyAlignment="1">
      <alignment horizontal="right" vertical="center" textRotation="255"/>
    </xf>
    <xf numFmtId="0" fontId="60" fillId="0" borderId="46" xfId="0" applyFont="1" applyBorder="1" applyAlignment="1">
      <alignment horizontal="center" vertical="center" wrapText="1"/>
    </xf>
    <xf numFmtId="0" fontId="60" fillId="0" borderId="14" xfId="0" applyFont="1" applyBorder="1" applyAlignment="1">
      <alignment horizontal="center" vertical="center" wrapText="1"/>
    </xf>
    <xf numFmtId="0" fontId="60" fillId="0" borderId="17" xfId="0" applyFont="1" applyBorder="1" applyAlignment="1">
      <alignment horizontal="center" vertical="center" wrapText="1"/>
    </xf>
    <xf numFmtId="0" fontId="60" fillId="0" borderId="18" xfId="0" applyFont="1" applyBorder="1" applyAlignment="1">
      <alignment horizontal="center" vertical="center" wrapText="1"/>
    </xf>
    <xf numFmtId="0" fontId="60" fillId="0" borderId="0" xfId="0" applyFont="1" applyAlignment="1">
      <alignment horizontal="center" vertical="center" wrapText="1"/>
    </xf>
    <xf numFmtId="0" fontId="60" fillId="0" borderId="13" xfId="0" applyFont="1" applyBorder="1" applyAlignment="1">
      <alignment horizontal="center" vertical="center" wrapText="1"/>
    </xf>
    <xf numFmtId="0" fontId="60" fillId="0" borderId="49" xfId="0" applyFont="1" applyBorder="1" applyAlignment="1">
      <alignment horizontal="center" vertical="center" wrapText="1"/>
    </xf>
    <xf numFmtId="0" fontId="60" fillId="0" borderId="170" xfId="0" applyFont="1" applyBorder="1" applyAlignment="1">
      <alignment horizontal="center" vertical="center" wrapText="1"/>
    </xf>
    <xf numFmtId="0" fontId="60" fillId="0" borderId="179" xfId="0" applyFont="1" applyBorder="1" applyAlignment="1">
      <alignment horizontal="center" vertical="center" wrapText="1"/>
    </xf>
    <xf numFmtId="0" fontId="21" fillId="0" borderId="16" xfId="0" applyFont="1" applyBorder="1" applyAlignment="1">
      <alignment horizontal="center"/>
    </xf>
    <xf numFmtId="0" fontId="21" fillId="0" borderId="14" xfId="0" applyFont="1" applyBorder="1" applyAlignment="1">
      <alignment horizontal="center"/>
    </xf>
    <xf numFmtId="0" fontId="21" fillId="0" borderId="19" xfId="0" applyFont="1" applyBorder="1" applyAlignment="1">
      <alignment horizontal="center"/>
    </xf>
    <xf numFmtId="0" fontId="21" fillId="0" borderId="12" xfId="0" applyFont="1" applyBorder="1" applyAlignment="1">
      <alignment horizontal="center"/>
    </xf>
    <xf numFmtId="0" fontId="21" fillId="0" borderId="0" xfId="0" applyFont="1" applyAlignment="1">
      <alignment horizontal="center"/>
    </xf>
    <xf numFmtId="0" fontId="21" fillId="0" borderId="20" xfId="0" applyFont="1" applyBorder="1" applyAlignment="1">
      <alignment horizontal="center"/>
    </xf>
    <xf numFmtId="190" fontId="4" fillId="0" borderId="14" xfId="0" applyNumberFormat="1" applyFont="1" applyBorder="1" applyAlignment="1">
      <alignment horizontal="right" vertical="center"/>
    </xf>
    <xf numFmtId="0" fontId="16" fillId="0" borderId="18"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44" xfId="0" applyFont="1" applyBorder="1" applyAlignment="1">
      <alignment horizontal="center" vertical="center" shrinkToFit="1"/>
    </xf>
    <xf numFmtId="0" fontId="16" fillId="0" borderId="15" xfId="0" applyFont="1" applyBorder="1" applyAlignment="1">
      <alignment horizontal="center" vertical="center" shrinkToFit="1"/>
    </xf>
    <xf numFmtId="188" fontId="0" fillId="0" borderId="11" xfId="0" applyNumberFormat="1" applyBorder="1" applyAlignment="1">
      <alignment horizontal="right" vertical="top" shrinkToFit="1"/>
    </xf>
    <xf numFmtId="189" fontId="0" fillId="0" borderId="0" xfId="0" applyNumberFormat="1" applyAlignment="1">
      <alignment horizontal="center" vertical="center"/>
    </xf>
    <xf numFmtId="187" fontId="4" fillId="0" borderId="16" xfId="0" applyNumberFormat="1" applyFont="1" applyBorder="1" applyAlignment="1">
      <alignment horizontal="right" vertical="center" shrinkToFit="1"/>
    </xf>
    <xf numFmtId="187" fontId="4" fillId="0" borderId="14" xfId="0" applyNumberFormat="1" applyFont="1" applyBorder="1" applyAlignment="1">
      <alignment horizontal="right" vertical="center" shrinkToFit="1"/>
    </xf>
    <xf numFmtId="177" fontId="16" fillId="0" borderId="18" xfId="0" applyNumberFormat="1" applyFont="1" applyBorder="1" applyAlignment="1">
      <alignment horizontal="right" vertical="center" shrinkToFit="1"/>
    </xf>
    <xf numFmtId="0" fontId="78" fillId="0" borderId="100" xfId="0" applyFont="1" applyBorder="1" applyAlignment="1">
      <alignment horizontal="center" vertical="center" wrapText="1"/>
    </xf>
    <xf numFmtId="0" fontId="78" fillId="0" borderId="69" xfId="0" applyFont="1" applyBorder="1" applyAlignment="1">
      <alignment horizontal="center" vertical="center" wrapText="1"/>
    </xf>
    <xf numFmtId="0" fontId="78" fillId="0" borderId="78"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11" xfId="0" applyFont="1" applyBorder="1" applyAlignment="1">
      <alignment horizontal="center" vertical="center" wrapText="1"/>
    </xf>
    <xf numFmtId="0" fontId="78" fillId="0" borderId="23" xfId="0" applyFont="1" applyBorder="1" applyAlignment="1">
      <alignment horizontal="center" vertical="center" wrapText="1"/>
    </xf>
    <xf numFmtId="0" fontId="22" fillId="0" borderId="46" xfId="0" applyFont="1" applyBorder="1" applyAlignment="1">
      <alignment horizontal="left" vertical="center"/>
    </xf>
    <xf numFmtId="0" fontId="22" fillId="0" borderId="14" xfId="0" applyFont="1" applyBorder="1" applyAlignment="1">
      <alignment horizontal="left" vertical="center"/>
    </xf>
    <xf numFmtId="0" fontId="22" fillId="0" borderId="49" xfId="0" applyFont="1" applyBorder="1" applyAlignment="1">
      <alignment horizontal="left" vertical="center"/>
    </xf>
    <xf numFmtId="0" fontId="22" fillId="0" borderId="170" xfId="0" applyFont="1" applyBorder="1" applyAlignment="1">
      <alignment horizontal="left" vertical="center"/>
    </xf>
    <xf numFmtId="0" fontId="21" fillId="0" borderId="170" xfId="0" applyFont="1" applyBorder="1" applyAlignment="1">
      <alignment horizontal="center" vertical="center"/>
    </xf>
    <xf numFmtId="0" fontId="0" fillId="0" borderId="170" xfId="0" applyBorder="1" applyAlignment="1">
      <alignment horizontal="center" vertical="center"/>
    </xf>
    <xf numFmtId="0" fontId="22" fillId="0" borderId="170" xfId="0" applyFont="1" applyBorder="1" applyAlignment="1">
      <alignment horizontal="center" vertical="center"/>
    </xf>
    <xf numFmtId="0" fontId="22" fillId="0" borderId="194" xfId="0" applyFont="1" applyBorder="1" applyAlignment="1">
      <alignment horizontal="center" vertical="center"/>
    </xf>
    <xf numFmtId="188" fontId="4" fillId="0" borderId="170" xfId="0" applyNumberFormat="1" applyFont="1" applyBorder="1" applyAlignment="1">
      <alignment horizontal="center" vertical="center"/>
    </xf>
    <xf numFmtId="0" fontId="5" fillId="0" borderId="0" xfId="0" applyFont="1" applyAlignment="1">
      <alignment horizontal="left" vertical="top" wrapText="1"/>
    </xf>
    <xf numFmtId="0" fontId="5" fillId="0" borderId="84" xfId="0" applyFont="1" applyBorder="1" applyAlignment="1">
      <alignment horizontal="center" vertical="center"/>
    </xf>
    <xf numFmtId="0" fontId="5" fillId="0" borderId="85" xfId="0" applyFont="1" applyBorder="1" applyAlignment="1">
      <alignment horizontal="center" vertical="center"/>
    </xf>
    <xf numFmtId="0" fontId="5" fillId="0" borderId="86" xfId="0" applyFont="1" applyBorder="1" applyAlignment="1">
      <alignment horizontal="center" vertical="center"/>
    </xf>
    <xf numFmtId="0" fontId="5" fillId="0" borderId="80" xfId="0" applyFont="1" applyBorder="1" applyAlignment="1">
      <alignment horizontal="center" vertical="center"/>
    </xf>
    <xf numFmtId="0" fontId="11" fillId="0" borderId="111" xfId="0" applyFont="1" applyBorder="1" applyAlignment="1">
      <alignment horizontal="left" vertical="top" wrapText="1"/>
    </xf>
    <xf numFmtId="0" fontId="11" fillId="0" borderId="112" xfId="0" applyFont="1" applyBorder="1" applyAlignment="1">
      <alignment horizontal="left" vertical="top" wrapText="1"/>
    </xf>
    <xf numFmtId="0" fontId="28" fillId="0" borderId="168" xfId="0" applyFont="1" applyBorder="1" applyAlignment="1">
      <alignment horizontal="center" vertical="center"/>
    </xf>
    <xf numFmtId="0" fontId="28" fillId="0" borderId="154" xfId="0" applyFont="1" applyBorder="1" applyAlignment="1">
      <alignment horizontal="center" vertical="center"/>
    </xf>
    <xf numFmtId="0" fontId="28" fillId="0" borderId="152" xfId="0" applyFont="1" applyBorder="1" applyAlignment="1">
      <alignment horizontal="center" vertical="center"/>
    </xf>
    <xf numFmtId="0" fontId="28" fillId="0" borderId="142" xfId="0" applyFont="1" applyBorder="1" applyAlignment="1">
      <alignment horizontal="center" vertical="center"/>
    </xf>
    <xf numFmtId="0" fontId="28" fillId="0" borderId="153" xfId="0" applyFont="1" applyBorder="1" applyAlignment="1">
      <alignment horizontal="center" vertical="center"/>
    </xf>
    <xf numFmtId="0" fontId="28" fillId="0" borderId="155" xfId="0" applyFont="1" applyBorder="1" applyAlignment="1">
      <alignment horizontal="center" vertical="center"/>
    </xf>
    <xf numFmtId="0" fontId="18" fillId="0" borderId="151" xfId="0" applyFont="1" applyBorder="1" applyAlignment="1">
      <alignment horizontal="center" vertical="center" textRotation="255" shrinkToFit="1"/>
    </xf>
    <xf numFmtId="0" fontId="18" fillId="0" borderId="152" xfId="0" applyFont="1" applyBorder="1" applyAlignment="1">
      <alignment horizontal="center" vertical="center" textRotation="255" shrinkToFit="1"/>
    </xf>
    <xf numFmtId="0" fontId="5" fillId="0" borderId="78" xfId="0" applyFont="1" applyBorder="1"/>
    <xf numFmtId="0" fontId="16" fillId="0" borderId="20" xfId="0" applyFont="1" applyBorder="1" applyAlignment="1">
      <alignment horizontal="left" vertical="center" wrapText="1" indent="1"/>
    </xf>
    <xf numFmtId="0" fontId="16" fillId="0" borderId="23" xfId="0" applyFont="1" applyBorder="1" applyAlignment="1">
      <alignment horizontal="left" vertical="center" wrapText="1" indent="1"/>
    </xf>
    <xf numFmtId="0" fontId="28" fillId="0" borderId="11" xfId="0" applyFont="1" applyBorder="1" applyAlignment="1">
      <alignment horizontal="center" vertical="center"/>
    </xf>
    <xf numFmtId="177" fontId="16" fillId="0" borderId="20" xfId="0" applyNumberFormat="1" applyFont="1" applyBorder="1" applyAlignment="1">
      <alignment horizontal="left" vertical="center" wrapText="1" indent="1"/>
    </xf>
    <xf numFmtId="177" fontId="16" fillId="0" borderId="153" xfId="0" applyNumberFormat="1" applyFont="1" applyBorder="1" applyAlignment="1">
      <alignment horizontal="left" vertical="center" wrapText="1" indent="1"/>
    </xf>
    <xf numFmtId="177" fontId="16" fillId="0" borderId="154" xfId="0" applyNumberFormat="1" applyFont="1" applyBorder="1" applyAlignment="1">
      <alignment horizontal="left" vertical="center" wrapText="1" indent="1"/>
    </xf>
    <xf numFmtId="177" fontId="16" fillId="0" borderId="165" xfId="0" applyNumberFormat="1" applyFont="1" applyBorder="1" applyAlignment="1">
      <alignment horizontal="left" vertical="center" wrapText="1" indent="1"/>
    </xf>
    <xf numFmtId="0" fontId="5" fillId="0" borderId="166" xfId="0" applyFont="1" applyBorder="1" applyAlignment="1">
      <alignment horizontal="center" vertical="center"/>
    </xf>
    <xf numFmtId="0" fontId="5" fillId="0" borderId="39" xfId="0" applyFont="1" applyBorder="1" applyAlignment="1">
      <alignment horizontal="center" vertical="center"/>
    </xf>
    <xf numFmtId="0" fontId="5" fillId="0" borderId="38" xfId="0" applyFont="1" applyBorder="1" applyAlignment="1">
      <alignment horizontal="center" vertical="center"/>
    </xf>
    <xf numFmtId="178" fontId="4" fillId="0" borderId="39" xfId="0" applyNumberFormat="1" applyFont="1" applyBorder="1" applyAlignment="1">
      <alignment horizontal="center" vertical="center"/>
    </xf>
    <xf numFmtId="178" fontId="4" fillId="0" borderId="26" xfId="0" applyNumberFormat="1" applyFont="1" applyBorder="1" applyAlignment="1">
      <alignment horizontal="center" vertical="center"/>
    </xf>
    <xf numFmtId="178" fontId="4" fillId="0" borderId="38" xfId="0" applyNumberFormat="1" applyFont="1" applyBorder="1" applyAlignment="1">
      <alignment horizontal="center" vertical="center"/>
    </xf>
    <xf numFmtId="0" fontId="26" fillId="0" borderId="16" xfId="0" applyFont="1" applyBorder="1" applyAlignment="1">
      <alignment horizontal="center" vertical="center"/>
    </xf>
    <xf numFmtId="0" fontId="26" fillId="0" borderId="14" xfId="0" applyFont="1" applyBorder="1" applyAlignment="1">
      <alignment horizontal="center" vertical="center"/>
    </xf>
    <xf numFmtId="0" fontId="26" fillId="0" borderId="140" xfId="0" applyFont="1" applyBorder="1" applyAlignment="1">
      <alignment horizontal="center" vertical="center"/>
    </xf>
    <xf numFmtId="0" fontId="61" fillId="0" borderId="39" xfId="0" applyFont="1" applyBorder="1" applyAlignment="1">
      <alignment horizontal="center" vertical="center"/>
    </xf>
    <xf numFmtId="0" fontId="61" fillId="0" borderId="38"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 vertical="center"/>
    </xf>
    <xf numFmtId="0" fontId="26" fillId="0" borderId="142" xfId="0" applyFont="1" applyBorder="1" applyAlignment="1">
      <alignment horizontal="center" vertical="center"/>
    </xf>
    <xf numFmtId="178" fontId="4" fillId="0" borderId="89" xfId="0" applyNumberFormat="1" applyFont="1" applyBorder="1" applyAlignment="1">
      <alignment horizontal="center" vertical="center"/>
    </xf>
    <xf numFmtId="0" fontId="26" fillId="0" borderId="87" xfId="0" applyFont="1" applyBorder="1" applyAlignment="1">
      <alignment horizontal="center" vertical="center"/>
    </xf>
    <xf numFmtId="0" fontId="26" fillId="0" borderId="167" xfId="0" applyFont="1" applyBorder="1" applyAlignment="1">
      <alignment horizontal="center" vertical="center"/>
    </xf>
    <xf numFmtId="0" fontId="3" fillId="0" borderId="136"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179" xfId="0" applyFont="1" applyBorder="1" applyAlignment="1">
      <alignment horizontal="center" vertical="center"/>
    </xf>
    <xf numFmtId="0" fontId="5" fillId="0" borderId="195" xfId="0" applyFont="1" applyBorder="1" applyAlignment="1">
      <alignment horizontal="center" vertical="center"/>
    </xf>
    <xf numFmtId="0" fontId="5" fillId="0" borderId="196" xfId="0" applyFont="1"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23" xfId="0" applyBorder="1" applyAlignment="1">
      <alignment horizontal="center" vertical="center"/>
    </xf>
    <xf numFmtId="0" fontId="3" fillId="0" borderId="0" xfId="0" applyFont="1" applyAlignment="1">
      <alignment horizontal="center" vertical="center"/>
    </xf>
    <xf numFmtId="0" fontId="0" fillId="0" borderId="12" xfId="0" applyBorder="1" applyAlignment="1">
      <alignment horizontal="center" vertical="center"/>
    </xf>
    <xf numFmtId="0" fontId="4" fillId="0" borderId="0" xfId="0" applyFont="1" applyAlignment="1">
      <alignment horizontal="center" vertical="center"/>
    </xf>
    <xf numFmtId="0" fontId="5" fillId="0" borderId="90"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5" fillId="0" borderId="137" xfId="0" applyFont="1" applyBorder="1" applyAlignment="1">
      <alignment horizontal="center" vertical="center"/>
    </xf>
    <xf numFmtId="0" fontId="5" fillId="0" borderId="135" xfId="0" applyFont="1" applyBorder="1" applyAlignment="1">
      <alignment horizontal="center" vertical="center"/>
    </xf>
    <xf numFmtId="0" fontId="5" fillId="0" borderId="158" xfId="0" applyFont="1" applyBorder="1" applyAlignment="1">
      <alignment horizontal="center" vertical="center"/>
    </xf>
    <xf numFmtId="0" fontId="5" fillId="0" borderId="157" xfId="0" applyFont="1" applyBorder="1" applyAlignment="1">
      <alignment horizontal="center" vertical="center"/>
    </xf>
    <xf numFmtId="0" fontId="5" fillId="0" borderId="146" xfId="0" applyFont="1" applyBorder="1" applyAlignment="1">
      <alignment horizontal="left" vertical="center"/>
    </xf>
    <xf numFmtId="0" fontId="5" fillId="0" borderId="95"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12" xfId="0" applyFont="1" applyBorder="1" applyAlignment="1">
      <alignment horizontal="center" vertical="center" wrapText="1"/>
    </xf>
    <xf numFmtId="0" fontId="0" fillId="0" borderId="193" xfId="0" applyBorder="1" applyAlignment="1">
      <alignment horizontal="center" vertical="center"/>
    </xf>
    <xf numFmtId="0" fontId="0" fillId="0" borderId="179" xfId="0" applyBorder="1" applyAlignment="1">
      <alignment horizontal="center" vertical="center"/>
    </xf>
    <xf numFmtId="0" fontId="11" fillId="0" borderId="105" xfId="0" applyFont="1" applyBorder="1" applyAlignment="1">
      <alignment horizontal="left" vertical="top" wrapText="1"/>
    </xf>
    <xf numFmtId="0" fontId="11" fillId="0" borderId="108" xfId="0" applyFont="1" applyBorder="1" applyAlignment="1">
      <alignment horizontal="left" vertical="top" wrapText="1"/>
    </xf>
    <xf numFmtId="0" fontId="5" fillId="0" borderId="16" xfId="0" applyFont="1" applyBorder="1" applyAlignment="1">
      <alignment horizontal="center" vertical="center" shrinkToFit="1"/>
    </xf>
    <xf numFmtId="0" fontId="5" fillId="0" borderId="10" xfId="0" applyFont="1" applyBorder="1" applyAlignment="1">
      <alignment horizontal="center" vertical="center" shrinkToFit="1"/>
    </xf>
    <xf numFmtId="0" fontId="61" fillId="0" borderId="16" xfId="0" applyFont="1" applyBorder="1" applyAlignment="1">
      <alignment horizontal="center" vertical="center"/>
    </xf>
    <xf numFmtId="0" fontId="18" fillId="0" borderId="92" xfId="0" applyFont="1" applyBorder="1" applyAlignment="1">
      <alignment horizontal="center" vertical="center"/>
    </xf>
    <xf numFmtId="0" fontId="18" fillId="0" borderId="93" xfId="0" applyFont="1" applyBorder="1" applyAlignment="1">
      <alignment horizontal="center" vertical="center"/>
    </xf>
    <xf numFmtId="0" fontId="18" fillId="0" borderId="94" xfId="0" applyFont="1" applyBorder="1" applyAlignment="1">
      <alignment horizontal="center" vertical="center"/>
    </xf>
    <xf numFmtId="0" fontId="18" fillId="0" borderId="95" xfId="0" applyFont="1" applyBorder="1" applyAlignment="1">
      <alignment horizontal="center" vertical="center"/>
    </xf>
    <xf numFmtId="0" fontId="18" fillId="0" borderId="64" xfId="0" applyFont="1" applyBorder="1" applyAlignment="1">
      <alignment horizontal="center" vertical="center"/>
    </xf>
    <xf numFmtId="0" fontId="18" fillId="0" borderId="91" xfId="0" applyFont="1" applyBorder="1" applyAlignment="1">
      <alignment horizontal="center" vertical="center"/>
    </xf>
    <xf numFmtId="0" fontId="0" fillId="0" borderId="0" xfId="0" applyAlignment="1">
      <alignment horizontal="center"/>
    </xf>
    <xf numFmtId="0" fontId="57" fillId="41" borderId="0" xfId="0" applyFont="1" applyFill="1" applyAlignment="1">
      <alignment horizontal="right" vertical="top"/>
    </xf>
    <xf numFmtId="0" fontId="57" fillId="41" borderId="0" xfId="0" applyFont="1" applyFill="1" applyAlignment="1">
      <alignment horizontal="left" vertical="top" wrapText="1"/>
    </xf>
  </cellXfs>
  <cellStyles count="83">
    <cellStyle name="20% - アクセント 1" xfId="1" builtinId="30" customBuiltin="1"/>
    <cellStyle name="20% - アクセント 1 2" xfId="42" xr:uid="{00000000-0005-0000-0000-000001000000}"/>
    <cellStyle name="20% - アクセント 2" xfId="2" builtinId="34" customBuiltin="1"/>
    <cellStyle name="20% - アクセント 2 2" xfId="43" xr:uid="{00000000-0005-0000-0000-000003000000}"/>
    <cellStyle name="20% - アクセント 3" xfId="3" builtinId="38" customBuiltin="1"/>
    <cellStyle name="20% - アクセント 3 2" xfId="44" xr:uid="{00000000-0005-0000-0000-000005000000}"/>
    <cellStyle name="20% - アクセント 4" xfId="4" builtinId="42" customBuiltin="1"/>
    <cellStyle name="20% - アクセント 4 2" xfId="45" xr:uid="{00000000-0005-0000-0000-000007000000}"/>
    <cellStyle name="20% - アクセント 5" xfId="5" builtinId="46" customBuiltin="1"/>
    <cellStyle name="20% - アクセント 5 2" xfId="46" xr:uid="{00000000-0005-0000-0000-000009000000}"/>
    <cellStyle name="20% - アクセント 6" xfId="6" builtinId="50" customBuiltin="1"/>
    <cellStyle name="20% - アクセント 6 2" xfId="47" xr:uid="{00000000-0005-0000-0000-00000B000000}"/>
    <cellStyle name="40% - アクセント 1" xfId="7" builtinId="31" customBuiltin="1"/>
    <cellStyle name="40% - アクセント 1 2" xfId="48" xr:uid="{00000000-0005-0000-0000-00000D000000}"/>
    <cellStyle name="40% - アクセント 2" xfId="8" builtinId="35" customBuiltin="1"/>
    <cellStyle name="40% - アクセント 2 2" xfId="49" xr:uid="{00000000-0005-0000-0000-00000F000000}"/>
    <cellStyle name="40% - アクセント 3" xfId="9" builtinId="39" customBuiltin="1"/>
    <cellStyle name="40% - アクセント 3 2" xfId="50" xr:uid="{00000000-0005-0000-0000-000011000000}"/>
    <cellStyle name="40% - アクセント 4" xfId="10" builtinId="43" customBuiltin="1"/>
    <cellStyle name="40% - アクセント 4 2" xfId="51" xr:uid="{00000000-0005-0000-0000-000013000000}"/>
    <cellStyle name="40% - アクセント 5" xfId="11" builtinId="47" customBuiltin="1"/>
    <cellStyle name="40% - アクセント 5 2" xfId="52" xr:uid="{00000000-0005-0000-0000-000015000000}"/>
    <cellStyle name="40% - アクセント 6" xfId="12" builtinId="51" customBuiltin="1"/>
    <cellStyle name="40% - アクセント 6 2" xfId="53" xr:uid="{00000000-0005-0000-0000-000017000000}"/>
    <cellStyle name="60% - アクセント 1" xfId="13" builtinId="32" customBuiltin="1"/>
    <cellStyle name="60% - アクセント 1 2" xfId="54" xr:uid="{00000000-0005-0000-0000-000019000000}"/>
    <cellStyle name="60% - アクセント 2" xfId="14" builtinId="36" customBuiltin="1"/>
    <cellStyle name="60% - アクセント 2 2" xfId="55" xr:uid="{00000000-0005-0000-0000-00001B000000}"/>
    <cellStyle name="60% - アクセント 3" xfId="15" builtinId="40" customBuiltin="1"/>
    <cellStyle name="60% - アクセント 3 2" xfId="56" xr:uid="{00000000-0005-0000-0000-00001D000000}"/>
    <cellStyle name="60% - アクセント 4" xfId="16" builtinId="44" customBuiltin="1"/>
    <cellStyle name="60% - アクセント 4 2" xfId="57" xr:uid="{00000000-0005-0000-0000-00001F000000}"/>
    <cellStyle name="60% - アクセント 5" xfId="17" builtinId="48" customBuiltin="1"/>
    <cellStyle name="60% - アクセント 5 2" xfId="58" xr:uid="{00000000-0005-0000-0000-000021000000}"/>
    <cellStyle name="60% - アクセント 6" xfId="18" builtinId="52" customBuiltin="1"/>
    <cellStyle name="60% - アクセント 6 2" xfId="59" xr:uid="{00000000-0005-0000-0000-000023000000}"/>
    <cellStyle name="アクセント 1" xfId="19" builtinId="29" customBuiltin="1"/>
    <cellStyle name="アクセント 1 2" xfId="60" xr:uid="{00000000-0005-0000-0000-000025000000}"/>
    <cellStyle name="アクセント 2" xfId="20" builtinId="33" customBuiltin="1"/>
    <cellStyle name="アクセント 2 2" xfId="61" xr:uid="{00000000-0005-0000-0000-000027000000}"/>
    <cellStyle name="アクセント 3" xfId="21" builtinId="37" customBuiltin="1"/>
    <cellStyle name="アクセント 3 2" xfId="62" xr:uid="{00000000-0005-0000-0000-000029000000}"/>
    <cellStyle name="アクセント 4" xfId="22" builtinId="41" customBuiltin="1"/>
    <cellStyle name="アクセント 4 2" xfId="63" xr:uid="{00000000-0005-0000-0000-00002B000000}"/>
    <cellStyle name="アクセント 5" xfId="23" builtinId="45" customBuiltin="1"/>
    <cellStyle name="アクセント 5 2" xfId="64" xr:uid="{00000000-0005-0000-0000-00002D000000}"/>
    <cellStyle name="アクセント 6" xfId="24" builtinId="49" customBuiltin="1"/>
    <cellStyle name="アクセント 6 2" xfId="65" xr:uid="{00000000-0005-0000-0000-00002F000000}"/>
    <cellStyle name="タイトル" xfId="25" builtinId="15" customBuiltin="1"/>
    <cellStyle name="タイトル 2" xfId="66" xr:uid="{00000000-0005-0000-0000-000031000000}"/>
    <cellStyle name="チェック セル" xfId="26" builtinId="23" customBuiltin="1"/>
    <cellStyle name="チェック セル 2" xfId="67" xr:uid="{00000000-0005-0000-0000-000033000000}"/>
    <cellStyle name="どちらでもない" xfId="27" builtinId="28" customBuiltin="1"/>
    <cellStyle name="どちらでもない 2" xfId="68" xr:uid="{00000000-0005-0000-0000-000035000000}"/>
    <cellStyle name="メモ" xfId="28" builtinId="10" customBuiltin="1"/>
    <cellStyle name="メモ 2" xfId="69" xr:uid="{00000000-0005-0000-0000-000037000000}"/>
    <cellStyle name="リンク セル" xfId="29" builtinId="24" customBuiltin="1"/>
    <cellStyle name="リンク セル 2" xfId="70" xr:uid="{00000000-0005-0000-0000-000039000000}"/>
    <cellStyle name="悪い" xfId="30" builtinId="27" customBuiltin="1"/>
    <cellStyle name="悪い 2" xfId="71" xr:uid="{00000000-0005-0000-0000-00003B000000}"/>
    <cellStyle name="計算" xfId="31" builtinId="22" customBuiltin="1"/>
    <cellStyle name="計算 2" xfId="72" xr:uid="{00000000-0005-0000-0000-00003D000000}"/>
    <cellStyle name="警告文" xfId="32" builtinId="11" customBuiltin="1"/>
    <cellStyle name="警告文 2" xfId="73" xr:uid="{00000000-0005-0000-0000-00003F000000}"/>
    <cellStyle name="見出し 1" xfId="33" builtinId="16" customBuiltin="1"/>
    <cellStyle name="見出し 1 2" xfId="74" xr:uid="{00000000-0005-0000-0000-000041000000}"/>
    <cellStyle name="見出し 2" xfId="34" builtinId="17" customBuiltin="1"/>
    <cellStyle name="見出し 2 2" xfId="75" xr:uid="{00000000-0005-0000-0000-000043000000}"/>
    <cellStyle name="見出し 3" xfId="35" builtinId="18" customBuiltin="1"/>
    <cellStyle name="見出し 3 2" xfId="76" xr:uid="{00000000-0005-0000-0000-000045000000}"/>
    <cellStyle name="見出し 4" xfId="36" builtinId="19" customBuiltin="1"/>
    <cellStyle name="見出し 4 2" xfId="77" xr:uid="{00000000-0005-0000-0000-000047000000}"/>
    <cellStyle name="集計" xfId="37" builtinId="25" customBuiltin="1"/>
    <cellStyle name="集計 2" xfId="78" xr:uid="{00000000-0005-0000-0000-000049000000}"/>
    <cellStyle name="出力" xfId="38" builtinId="21" customBuiltin="1"/>
    <cellStyle name="出力 2" xfId="79" xr:uid="{00000000-0005-0000-0000-00004B000000}"/>
    <cellStyle name="説明文" xfId="39" builtinId="53" customBuiltin="1"/>
    <cellStyle name="説明文 2" xfId="80" xr:uid="{00000000-0005-0000-0000-00004D000000}"/>
    <cellStyle name="入力" xfId="40" builtinId="20" customBuiltin="1"/>
    <cellStyle name="入力 2" xfId="81" xr:uid="{00000000-0005-0000-0000-00004F000000}"/>
    <cellStyle name="標準" xfId="0" builtinId="0"/>
    <cellStyle name="良い" xfId="41" builtinId="26" customBuiltin="1"/>
    <cellStyle name="良い 2" xfId="82" xr:uid="{00000000-0005-0000-0000-000052000000}"/>
  </cellStyles>
  <dxfs count="1">
    <dxf>
      <fill>
        <patternFill patternType="darkGray">
          <fgColor theme="1"/>
          <bgColor auto="1"/>
        </patternFill>
      </fill>
    </dxf>
  </dxfs>
  <tableStyles count="0" defaultTableStyle="TableStyleMedium2" defaultPivotStyle="PivotStyleLight16"/>
  <colors>
    <mruColors>
      <color rgb="FFCCFFCC"/>
      <color rgb="FFFFFFCC"/>
      <color rgb="FFCCCCFF"/>
      <color rgb="FFFFCCCC"/>
      <color rgb="FFFFFF99"/>
      <color rgb="FFFFFFFF"/>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AA$8" lockText="1" noThreeD="1"/>
</file>

<file path=xl/ctrlProps/ctrlProp10.xml><?xml version="1.0" encoding="utf-8"?>
<formControlPr xmlns="http://schemas.microsoft.com/office/spreadsheetml/2009/9/main" objectType="CheckBox" fmlaLink="$AB$27" lockText="1" noThreeD="1"/>
</file>

<file path=xl/ctrlProps/ctrlProp11.xml><?xml version="1.0" encoding="utf-8"?>
<formControlPr xmlns="http://schemas.microsoft.com/office/spreadsheetml/2009/9/main" objectType="CheckBox" fmlaLink="$AB$29" lockText="1" noThreeD="1"/>
</file>

<file path=xl/ctrlProps/ctrlProp12.xml><?xml version="1.0" encoding="utf-8"?>
<formControlPr xmlns="http://schemas.microsoft.com/office/spreadsheetml/2009/9/main" objectType="CheckBox" fmlaLink="$AB$31" lockText="1" noThreeD="1"/>
</file>

<file path=xl/ctrlProps/ctrlProp13.xml><?xml version="1.0" encoding="utf-8"?>
<formControlPr xmlns="http://schemas.microsoft.com/office/spreadsheetml/2009/9/main" objectType="CheckBox" fmlaLink="$AB$33" lockText="1" noThreeD="1"/>
</file>

<file path=xl/ctrlProps/ctrlProp14.xml><?xml version="1.0" encoding="utf-8"?>
<formControlPr xmlns="http://schemas.microsoft.com/office/spreadsheetml/2009/9/main" objectType="CheckBox" fmlaLink="$AB$35" lockText="1" noThreeD="1"/>
</file>

<file path=xl/ctrlProps/ctrlProp15.xml><?xml version="1.0" encoding="utf-8"?>
<formControlPr xmlns="http://schemas.microsoft.com/office/spreadsheetml/2009/9/main" objectType="CheckBox" fmlaLink="$AB$39" lockText="1" noThreeD="1"/>
</file>

<file path=xl/ctrlProps/ctrlProp16.xml><?xml version="1.0" encoding="utf-8"?>
<formControlPr xmlns="http://schemas.microsoft.com/office/spreadsheetml/2009/9/main" objectType="CheckBox" fmlaLink="$AA$40" lockText="1" noThreeD="1"/>
</file>

<file path=xl/ctrlProps/ctrlProp17.xml><?xml version="1.0" encoding="utf-8"?>
<formControlPr xmlns="http://schemas.microsoft.com/office/spreadsheetml/2009/9/main" objectType="CheckBox" fmlaLink="$AB$40" lockText="1" noThreeD="1"/>
</file>

<file path=xl/ctrlProps/ctrlProp18.xml><?xml version="1.0" encoding="utf-8"?>
<formControlPr xmlns="http://schemas.microsoft.com/office/spreadsheetml/2009/9/main" objectType="CheckBox" fmlaLink="$AA$45" lockText="1" noThreeD="1"/>
</file>

<file path=xl/ctrlProps/ctrlProp19.xml><?xml version="1.0" encoding="utf-8"?>
<formControlPr xmlns="http://schemas.microsoft.com/office/spreadsheetml/2009/9/main" objectType="CheckBox" fmlaLink="$AB$45" lockText="1" noThreeD="1"/>
</file>

<file path=xl/ctrlProps/ctrlProp2.xml><?xml version="1.0" encoding="utf-8"?>
<formControlPr xmlns="http://schemas.microsoft.com/office/spreadsheetml/2009/9/main" objectType="CheckBox" fmlaLink="$AB$8" lockText="1" noThreeD="1"/>
</file>

<file path=xl/ctrlProps/ctrlProp20.xml><?xml version="1.0" encoding="utf-8"?>
<formControlPr xmlns="http://schemas.microsoft.com/office/spreadsheetml/2009/9/main" objectType="CheckBox" fmlaLink="$AA$53" lockText="1" noThreeD="1"/>
</file>

<file path=xl/ctrlProps/ctrlProp21.xml><?xml version="1.0" encoding="utf-8"?>
<formControlPr xmlns="http://schemas.microsoft.com/office/spreadsheetml/2009/9/main" objectType="CheckBox" fmlaLink="$AB$53" lockText="1" noThreeD="1"/>
</file>

<file path=xl/ctrlProps/ctrlProp22.xml><?xml version="1.0" encoding="utf-8"?>
<formControlPr xmlns="http://schemas.microsoft.com/office/spreadsheetml/2009/9/main" objectType="CheckBox" fmlaLink="$AA$71" lockText="1" noThreeD="1"/>
</file>

<file path=xl/ctrlProps/ctrlProp23.xml><?xml version="1.0" encoding="utf-8"?>
<formControlPr xmlns="http://schemas.microsoft.com/office/spreadsheetml/2009/9/main" objectType="CheckBox" fmlaLink="$AB$71" lockText="1" noThreeD="1"/>
</file>

<file path=xl/ctrlProps/ctrlProp24.xml><?xml version="1.0" encoding="utf-8"?>
<formControlPr xmlns="http://schemas.microsoft.com/office/spreadsheetml/2009/9/main" objectType="CheckBox" fmlaLink="$AC$71" lockText="1" noThreeD="1"/>
</file>

<file path=xl/ctrlProps/ctrlProp25.xml><?xml version="1.0" encoding="utf-8"?>
<formControlPr xmlns="http://schemas.microsoft.com/office/spreadsheetml/2009/9/main" objectType="CheckBox" fmlaLink="$AA$77" lockText="1" noThreeD="1"/>
</file>

<file path=xl/ctrlProps/ctrlProp26.xml><?xml version="1.0" encoding="utf-8"?>
<formControlPr xmlns="http://schemas.microsoft.com/office/spreadsheetml/2009/9/main" objectType="CheckBox" fmlaLink="$AB$77" lockText="1" noThreeD="1"/>
</file>

<file path=xl/ctrlProps/ctrlProp27.xml><?xml version="1.0" encoding="utf-8"?>
<formControlPr xmlns="http://schemas.microsoft.com/office/spreadsheetml/2009/9/main" objectType="CheckBox" fmlaLink="$AA$78" lockText="1" noThreeD="1"/>
</file>

<file path=xl/ctrlProps/ctrlProp28.xml><?xml version="1.0" encoding="utf-8"?>
<formControlPr xmlns="http://schemas.microsoft.com/office/spreadsheetml/2009/9/main" objectType="CheckBox" fmlaLink="$AB$78" lockText="1" noThreeD="1"/>
</file>

<file path=xl/ctrlProps/ctrlProp3.xml><?xml version="1.0" encoding="utf-8"?>
<formControlPr xmlns="http://schemas.microsoft.com/office/spreadsheetml/2009/9/main" objectType="CheckBox" fmlaLink="$AA$11" lockText="1" noThreeD="1"/>
</file>

<file path=xl/ctrlProps/ctrlProp4.xml><?xml version="1.0" encoding="utf-8"?>
<formControlPr xmlns="http://schemas.microsoft.com/office/spreadsheetml/2009/9/main" objectType="CheckBox" fmlaLink="$AB$11" lockText="1" noThreeD="1"/>
</file>

<file path=xl/ctrlProps/ctrlProp5.xml><?xml version="1.0" encoding="utf-8"?>
<formControlPr xmlns="http://schemas.microsoft.com/office/spreadsheetml/2009/9/main" objectType="CheckBox" fmlaLink="$AA$12" lockText="1" noThreeD="1"/>
</file>

<file path=xl/ctrlProps/ctrlProp6.xml><?xml version="1.0" encoding="utf-8"?>
<formControlPr xmlns="http://schemas.microsoft.com/office/spreadsheetml/2009/9/main" objectType="CheckBox" fmlaLink="$AB$12" lockText="1" noThreeD="1"/>
</file>

<file path=xl/ctrlProps/ctrlProp7.xml><?xml version="1.0" encoding="utf-8"?>
<formControlPr xmlns="http://schemas.microsoft.com/office/spreadsheetml/2009/9/main" objectType="CheckBox" fmlaLink="$AC$12" lockText="1" noThreeD="1"/>
</file>

<file path=xl/ctrlProps/ctrlProp8.xml><?xml version="1.0" encoding="utf-8"?>
<formControlPr xmlns="http://schemas.microsoft.com/office/spreadsheetml/2009/9/main" objectType="CheckBox" fmlaLink="$AB$23" lockText="1" noThreeD="1"/>
</file>

<file path=xl/ctrlProps/ctrlProp9.xml><?xml version="1.0" encoding="utf-8"?>
<formControlPr xmlns="http://schemas.microsoft.com/office/spreadsheetml/2009/9/main" objectType="CheckBox" fmlaLink="$AB$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38100</xdr:colOff>
          <xdr:row>66</xdr:row>
          <xdr:rowOff>0</xdr:rowOff>
        </xdr:from>
        <xdr:to>
          <xdr:col>8</xdr:col>
          <xdr:colOff>184150</xdr:colOff>
          <xdr:row>66</xdr:row>
          <xdr:rowOff>0</xdr:rowOff>
        </xdr:to>
        <xdr:sp macro="" textlink="">
          <xdr:nvSpPr>
            <xdr:cNvPr id="20607" name="ComboBox31" hidden="1">
              <a:extLst>
                <a:ext uri="{63B3BB69-23CF-44E3-9099-C40C66FF867C}">
                  <a14:compatExt spid="_x0000_s20607"/>
                </a:ext>
                <a:ext uri="{FF2B5EF4-FFF2-40B4-BE49-F238E27FC236}">
                  <a16:creationId xmlns:a16="http://schemas.microsoft.com/office/drawing/2014/main" id="{00000000-0008-0000-0000-00007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133350</xdr:colOff>
          <xdr:row>66</xdr:row>
          <xdr:rowOff>0</xdr:rowOff>
        </xdr:from>
        <xdr:to>
          <xdr:col>14</xdr:col>
          <xdr:colOff>165100</xdr:colOff>
          <xdr:row>66</xdr:row>
          <xdr:rowOff>0</xdr:rowOff>
        </xdr:to>
        <xdr:sp macro="" textlink="">
          <xdr:nvSpPr>
            <xdr:cNvPr id="20608" name="ComboBox32" hidden="1">
              <a:extLst>
                <a:ext uri="{63B3BB69-23CF-44E3-9099-C40C66FF867C}">
                  <a14:compatExt spid="_x0000_s20608"/>
                </a:ext>
                <a:ext uri="{FF2B5EF4-FFF2-40B4-BE49-F238E27FC236}">
                  <a16:creationId xmlns:a16="http://schemas.microsoft.com/office/drawing/2014/main" id="{00000000-0008-0000-0000-00008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31750</xdr:colOff>
          <xdr:row>66</xdr:row>
          <xdr:rowOff>0</xdr:rowOff>
        </xdr:from>
        <xdr:to>
          <xdr:col>11</xdr:col>
          <xdr:colOff>19050</xdr:colOff>
          <xdr:row>66</xdr:row>
          <xdr:rowOff>0</xdr:rowOff>
        </xdr:to>
        <xdr:sp macro="" textlink="">
          <xdr:nvSpPr>
            <xdr:cNvPr id="20609" name="TextBox13" hidden="1">
              <a:extLst>
                <a:ext uri="{63B3BB69-23CF-44E3-9099-C40C66FF867C}">
                  <a14:compatExt spid="_x0000_s20609"/>
                </a:ext>
                <a:ext uri="{FF2B5EF4-FFF2-40B4-BE49-F238E27FC236}">
                  <a16:creationId xmlns:a16="http://schemas.microsoft.com/office/drawing/2014/main" id="{00000000-0008-0000-0000-00008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146050</xdr:colOff>
          <xdr:row>66</xdr:row>
          <xdr:rowOff>0</xdr:rowOff>
        </xdr:from>
        <xdr:to>
          <xdr:col>18</xdr:col>
          <xdr:colOff>171450</xdr:colOff>
          <xdr:row>66</xdr:row>
          <xdr:rowOff>0</xdr:rowOff>
        </xdr:to>
        <xdr:sp macro="" textlink="">
          <xdr:nvSpPr>
            <xdr:cNvPr id="20610" name="ComboBox33" hidden="1">
              <a:extLst>
                <a:ext uri="{63B3BB69-23CF-44E3-9099-C40C66FF867C}">
                  <a14:compatExt spid="_x0000_s20610"/>
                </a:ext>
                <a:ext uri="{FF2B5EF4-FFF2-40B4-BE49-F238E27FC236}">
                  <a16:creationId xmlns:a16="http://schemas.microsoft.com/office/drawing/2014/main" id="{00000000-0008-0000-0000-00008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79</xdr:row>
          <xdr:rowOff>0</xdr:rowOff>
        </xdr:from>
        <xdr:to>
          <xdr:col>8</xdr:col>
          <xdr:colOff>184150</xdr:colOff>
          <xdr:row>79</xdr:row>
          <xdr:rowOff>0</xdr:rowOff>
        </xdr:to>
        <xdr:sp macro="" textlink="">
          <xdr:nvSpPr>
            <xdr:cNvPr id="20614" name="ComboBox34" hidden="1">
              <a:extLst>
                <a:ext uri="{63B3BB69-23CF-44E3-9099-C40C66FF867C}">
                  <a14:compatExt spid="_x0000_s20614"/>
                </a:ext>
                <a:ext uri="{FF2B5EF4-FFF2-40B4-BE49-F238E27FC236}">
                  <a16:creationId xmlns:a16="http://schemas.microsoft.com/office/drawing/2014/main" id="{00000000-0008-0000-0000-00008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133350</xdr:colOff>
          <xdr:row>79</xdr:row>
          <xdr:rowOff>0</xdr:rowOff>
        </xdr:from>
        <xdr:to>
          <xdr:col>14</xdr:col>
          <xdr:colOff>165100</xdr:colOff>
          <xdr:row>79</xdr:row>
          <xdr:rowOff>0</xdr:rowOff>
        </xdr:to>
        <xdr:sp macro="" textlink="">
          <xdr:nvSpPr>
            <xdr:cNvPr id="20615" name="ComboBox35" hidden="1">
              <a:extLst>
                <a:ext uri="{63B3BB69-23CF-44E3-9099-C40C66FF867C}">
                  <a14:compatExt spid="_x0000_s20615"/>
                </a:ext>
                <a:ext uri="{FF2B5EF4-FFF2-40B4-BE49-F238E27FC236}">
                  <a16:creationId xmlns:a16="http://schemas.microsoft.com/office/drawing/2014/main" id="{00000000-0008-0000-0000-00008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31750</xdr:colOff>
          <xdr:row>79</xdr:row>
          <xdr:rowOff>0</xdr:rowOff>
        </xdr:from>
        <xdr:to>
          <xdr:col>11</xdr:col>
          <xdr:colOff>19050</xdr:colOff>
          <xdr:row>79</xdr:row>
          <xdr:rowOff>0</xdr:rowOff>
        </xdr:to>
        <xdr:sp macro="" textlink="">
          <xdr:nvSpPr>
            <xdr:cNvPr id="20616" name="TextBox14" hidden="1">
              <a:extLst>
                <a:ext uri="{63B3BB69-23CF-44E3-9099-C40C66FF867C}">
                  <a14:compatExt spid="_x0000_s20616"/>
                </a:ext>
                <a:ext uri="{FF2B5EF4-FFF2-40B4-BE49-F238E27FC236}">
                  <a16:creationId xmlns:a16="http://schemas.microsoft.com/office/drawing/2014/main" id="{00000000-0008-0000-0000-00008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146050</xdr:colOff>
          <xdr:row>79</xdr:row>
          <xdr:rowOff>0</xdr:rowOff>
        </xdr:from>
        <xdr:to>
          <xdr:col>18</xdr:col>
          <xdr:colOff>171450</xdr:colOff>
          <xdr:row>79</xdr:row>
          <xdr:rowOff>0</xdr:rowOff>
        </xdr:to>
        <xdr:sp macro="" textlink="">
          <xdr:nvSpPr>
            <xdr:cNvPr id="20617" name="ComboBox36" hidden="1">
              <a:extLst>
                <a:ext uri="{63B3BB69-23CF-44E3-9099-C40C66FF867C}">
                  <a14:compatExt spid="_x0000_s20617"/>
                </a:ext>
                <a:ext uri="{FF2B5EF4-FFF2-40B4-BE49-F238E27FC236}">
                  <a16:creationId xmlns:a16="http://schemas.microsoft.com/office/drawing/2014/main" id="{00000000-0008-0000-0000-00008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133350</xdr:colOff>
          <xdr:row>54</xdr:row>
          <xdr:rowOff>0</xdr:rowOff>
        </xdr:from>
        <xdr:to>
          <xdr:col>14</xdr:col>
          <xdr:colOff>165100</xdr:colOff>
          <xdr:row>54</xdr:row>
          <xdr:rowOff>0</xdr:rowOff>
        </xdr:to>
        <xdr:sp macro="" textlink="">
          <xdr:nvSpPr>
            <xdr:cNvPr id="20645" name="cmbMonth13" hidden="1">
              <a:extLst>
                <a:ext uri="{63B3BB69-23CF-44E3-9099-C40C66FF867C}">
                  <a14:compatExt spid="_x0000_s20645"/>
                </a:ext>
                <a:ext uri="{FF2B5EF4-FFF2-40B4-BE49-F238E27FC236}">
                  <a16:creationId xmlns:a16="http://schemas.microsoft.com/office/drawing/2014/main" id="{00000000-0008-0000-0000-0000A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31750</xdr:colOff>
          <xdr:row>54</xdr:row>
          <xdr:rowOff>0</xdr:rowOff>
        </xdr:from>
        <xdr:to>
          <xdr:col>11</xdr:col>
          <xdr:colOff>19050</xdr:colOff>
          <xdr:row>54</xdr:row>
          <xdr:rowOff>0</xdr:rowOff>
        </xdr:to>
        <xdr:sp macro="" textlink="">
          <xdr:nvSpPr>
            <xdr:cNvPr id="20646" name="txtYear13" hidden="1">
              <a:extLst>
                <a:ext uri="{63B3BB69-23CF-44E3-9099-C40C66FF867C}">
                  <a14:compatExt spid="_x0000_s20646"/>
                </a:ext>
                <a:ext uri="{FF2B5EF4-FFF2-40B4-BE49-F238E27FC236}">
                  <a16:creationId xmlns:a16="http://schemas.microsoft.com/office/drawing/2014/main" id="{00000000-0008-0000-0000-0000A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146050</xdr:colOff>
          <xdr:row>54</xdr:row>
          <xdr:rowOff>0</xdr:rowOff>
        </xdr:from>
        <xdr:to>
          <xdr:col>18</xdr:col>
          <xdr:colOff>171450</xdr:colOff>
          <xdr:row>54</xdr:row>
          <xdr:rowOff>0</xdr:rowOff>
        </xdr:to>
        <xdr:sp macro="" textlink="">
          <xdr:nvSpPr>
            <xdr:cNvPr id="20647" name="cmbDay13" hidden="1">
              <a:extLst>
                <a:ext uri="{63B3BB69-23CF-44E3-9099-C40C66FF867C}">
                  <a14:compatExt spid="_x0000_s20647"/>
                </a:ext>
                <a:ext uri="{FF2B5EF4-FFF2-40B4-BE49-F238E27FC236}">
                  <a16:creationId xmlns:a16="http://schemas.microsoft.com/office/drawing/2014/main" id="{00000000-0008-0000-0000-0000A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36</xdr:col>
      <xdr:colOff>47625</xdr:colOff>
      <xdr:row>21</xdr:row>
      <xdr:rowOff>19050</xdr:rowOff>
    </xdr:from>
    <xdr:to>
      <xdr:col>37</xdr:col>
      <xdr:colOff>9525</xdr:colOff>
      <xdr:row>24</xdr:row>
      <xdr:rowOff>228600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bwMode="auto">
        <a:xfrm>
          <a:off x="5924550" y="5400675"/>
          <a:ext cx="323850" cy="1009650"/>
        </a:xfrm>
        <a:prstGeom prst="rightBrace">
          <a:avLst>
            <a:gd name="adj1" fmla="val 8333"/>
            <a:gd name="adj2" fmla="val 17273"/>
          </a:avLst>
        </a:prstGeom>
        <a:noFill/>
        <a:ln w="19050" cap="flat" cmpd="sng" algn="ctr">
          <a:solidFill>
            <a:srgbClr val="FFC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25</xdr:col>
      <xdr:colOff>180974</xdr:colOff>
      <xdr:row>23</xdr:row>
      <xdr:rowOff>38100</xdr:rowOff>
    </xdr:from>
    <xdr:to>
      <xdr:col>36</xdr:col>
      <xdr:colOff>352425</xdr:colOff>
      <xdr:row>25</xdr:row>
      <xdr:rowOff>257175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bwMode="auto">
        <a:xfrm>
          <a:off x="5848349" y="5953125"/>
          <a:ext cx="381001" cy="752475"/>
        </a:xfrm>
        <a:prstGeom prst="rightBrace">
          <a:avLst>
            <a:gd name="adj1" fmla="val 8333"/>
            <a:gd name="adj2" fmla="val 49141"/>
          </a:avLst>
        </a:prstGeom>
        <a:noFill/>
        <a:ln w="19050" cap="flat" cmpd="sng" algn="ctr">
          <a:solidFill>
            <a:schemeClr val="accent1">
              <a:lumMod val="60000"/>
              <a:lumOff val="40000"/>
            </a:schemeClr>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36</xdr:col>
      <xdr:colOff>19049</xdr:colOff>
      <xdr:row>25</xdr:row>
      <xdr:rowOff>28575</xdr:rowOff>
    </xdr:from>
    <xdr:to>
      <xdr:col>37</xdr:col>
      <xdr:colOff>38100</xdr:colOff>
      <xdr:row>39</xdr:row>
      <xdr:rowOff>257175</xdr:rowOff>
    </xdr:to>
    <xdr:sp macro="" textlink="">
      <xdr:nvSpPr>
        <xdr:cNvPr id="71" name="右中かっこ 70">
          <a:extLst>
            <a:ext uri="{FF2B5EF4-FFF2-40B4-BE49-F238E27FC236}">
              <a16:creationId xmlns:a16="http://schemas.microsoft.com/office/drawing/2014/main" id="{00000000-0008-0000-0000-000047000000}"/>
            </a:ext>
          </a:extLst>
        </xdr:cNvPr>
        <xdr:cNvSpPr/>
      </xdr:nvSpPr>
      <xdr:spPr bwMode="auto">
        <a:xfrm>
          <a:off x="5895974" y="6477000"/>
          <a:ext cx="381001" cy="3695700"/>
        </a:xfrm>
        <a:prstGeom prst="rightBrace">
          <a:avLst>
            <a:gd name="adj1" fmla="val 10833"/>
            <a:gd name="adj2" fmla="val 4419"/>
          </a:avLst>
        </a:prstGeom>
        <a:noFill/>
        <a:ln w="19050" cap="flat" cmpd="sng" algn="ctr">
          <a:solidFill>
            <a:srgbClr val="FF99FF"/>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26</xdr:col>
      <xdr:colOff>0</xdr:colOff>
      <xdr:row>65</xdr:row>
      <xdr:rowOff>266699</xdr:rowOff>
    </xdr:from>
    <xdr:to>
      <xdr:col>36</xdr:col>
      <xdr:colOff>323850</xdr:colOff>
      <xdr:row>70</xdr:row>
      <xdr:rowOff>257174</xdr:rowOff>
    </xdr:to>
    <xdr:sp macro="" textlink="">
      <xdr:nvSpPr>
        <xdr:cNvPr id="78" name="右中かっこ 77">
          <a:extLst>
            <a:ext uri="{FF2B5EF4-FFF2-40B4-BE49-F238E27FC236}">
              <a16:creationId xmlns:a16="http://schemas.microsoft.com/office/drawing/2014/main" id="{00000000-0008-0000-0000-00004E000000}"/>
            </a:ext>
          </a:extLst>
        </xdr:cNvPr>
        <xdr:cNvSpPr/>
      </xdr:nvSpPr>
      <xdr:spPr bwMode="auto">
        <a:xfrm>
          <a:off x="5876925" y="16478249"/>
          <a:ext cx="323850" cy="1323975"/>
        </a:xfrm>
        <a:prstGeom prst="rightBrace">
          <a:avLst>
            <a:gd name="adj1" fmla="val 8333"/>
            <a:gd name="adj2" fmla="val 17273"/>
          </a:avLst>
        </a:prstGeom>
        <a:noFill/>
        <a:ln w="25400" cap="flat" cmpd="sng" algn="ctr">
          <a:solidFill>
            <a:schemeClr val="accent6">
              <a:lumMod val="60000"/>
              <a:lumOff val="40000"/>
            </a:schemeClr>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26</xdr:col>
      <xdr:colOff>0</xdr:colOff>
      <xdr:row>39</xdr:row>
      <xdr:rowOff>1</xdr:rowOff>
    </xdr:from>
    <xdr:to>
      <xdr:col>36</xdr:col>
      <xdr:colOff>323850</xdr:colOff>
      <xdr:row>39</xdr:row>
      <xdr:rowOff>238125</xdr:rowOff>
    </xdr:to>
    <xdr:sp macro="" textlink="">
      <xdr:nvSpPr>
        <xdr:cNvPr id="79" name="右中かっこ 78">
          <a:extLst>
            <a:ext uri="{FF2B5EF4-FFF2-40B4-BE49-F238E27FC236}">
              <a16:creationId xmlns:a16="http://schemas.microsoft.com/office/drawing/2014/main" id="{00000000-0008-0000-0000-00004F000000}"/>
            </a:ext>
          </a:extLst>
        </xdr:cNvPr>
        <xdr:cNvSpPr/>
      </xdr:nvSpPr>
      <xdr:spPr bwMode="auto">
        <a:xfrm>
          <a:off x="5876925" y="9915526"/>
          <a:ext cx="323850" cy="238124"/>
        </a:xfrm>
        <a:prstGeom prst="rightBrace">
          <a:avLst>
            <a:gd name="adj1" fmla="val 8333"/>
            <a:gd name="adj2" fmla="val 55999"/>
          </a:avLst>
        </a:prstGeom>
        <a:noFill/>
        <a:ln w="19050" cap="flat" cmpd="sng" algn="ctr">
          <a:solidFill>
            <a:srgbClr val="FFC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6</xdr:row>
          <xdr:rowOff>260350</xdr:rowOff>
        </xdr:from>
        <xdr:to>
          <xdr:col>11</xdr:col>
          <xdr:colOff>0</xdr:colOff>
          <xdr:row>7</xdr:row>
          <xdr:rowOff>247650</xdr:rowOff>
        </xdr:to>
        <xdr:sp macro="" textlink="">
          <xdr:nvSpPr>
            <xdr:cNvPr id="20719" name="Check Box 239" descr="男性" hidden="1">
              <a:extLst>
                <a:ext uri="{63B3BB69-23CF-44E3-9099-C40C66FF867C}">
                  <a14:compatExt spid="_x0000_s20719"/>
                </a:ext>
                <a:ext uri="{FF2B5EF4-FFF2-40B4-BE49-F238E27FC236}">
                  <a16:creationId xmlns:a16="http://schemas.microsoft.com/office/drawing/2014/main" id="{00000000-0008-0000-0000-0000E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7</xdr:row>
          <xdr:rowOff>12700</xdr:rowOff>
        </xdr:from>
        <xdr:to>
          <xdr:col>15</xdr:col>
          <xdr:colOff>38100</xdr:colOff>
          <xdr:row>7</xdr:row>
          <xdr:rowOff>247650</xdr:rowOff>
        </xdr:to>
        <xdr:sp macro="" textlink="">
          <xdr:nvSpPr>
            <xdr:cNvPr id="20720" name="Check Box 240" hidden="1">
              <a:extLst>
                <a:ext uri="{63B3BB69-23CF-44E3-9099-C40C66FF867C}">
                  <a14:compatExt spid="_x0000_s20720"/>
                </a:ext>
                <a:ext uri="{FF2B5EF4-FFF2-40B4-BE49-F238E27FC236}">
                  <a16:creationId xmlns:a16="http://schemas.microsoft.com/office/drawing/2014/main" id="{00000000-0008-0000-0000-0000F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10</xdr:row>
          <xdr:rowOff>19050</xdr:rowOff>
        </xdr:from>
        <xdr:to>
          <xdr:col>11</xdr:col>
          <xdr:colOff>12700</xdr:colOff>
          <xdr:row>10</xdr:row>
          <xdr:rowOff>260350</xdr:rowOff>
        </xdr:to>
        <xdr:sp macro="" textlink="">
          <xdr:nvSpPr>
            <xdr:cNvPr id="20721" name="Check Box 241" hidden="1">
              <a:extLst>
                <a:ext uri="{63B3BB69-23CF-44E3-9099-C40C66FF867C}">
                  <a14:compatExt spid="_x0000_s20721"/>
                </a:ext>
                <a:ext uri="{FF2B5EF4-FFF2-40B4-BE49-F238E27FC236}">
                  <a16:creationId xmlns:a16="http://schemas.microsoft.com/office/drawing/2014/main" id="{00000000-0008-0000-0000-0000F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10</xdr:row>
          <xdr:rowOff>19050</xdr:rowOff>
        </xdr:from>
        <xdr:to>
          <xdr:col>15</xdr:col>
          <xdr:colOff>0</xdr:colOff>
          <xdr:row>10</xdr:row>
          <xdr:rowOff>260350</xdr:rowOff>
        </xdr:to>
        <xdr:sp macro="" textlink="">
          <xdr:nvSpPr>
            <xdr:cNvPr id="20722" name="Check Box 242" hidden="1">
              <a:extLst>
                <a:ext uri="{63B3BB69-23CF-44E3-9099-C40C66FF867C}">
                  <a14:compatExt spid="_x0000_s20722"/>
                </a:ext>
                <a:ext uri="{FF2B5EF4-FFF2-40B4-BE49-F238E27FC236}">
                  <a16:creationId xmlns:a16="http://schemas.microsoft.com/office/drawing/2014/main" id="{00000000-0008-0000-0000-0000F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外国人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12700</xdr:rowOff>
        </xdr:from>
        <xdr:to>
          <xdr:col>10</xdr:col>
          <xdr:colOff>88900</xdr:colOff>
          <xdr:row>11</xdr:row>
          <xdr:rowOff>247650</xdr:rowOff>
        </xdr:to>
        <xdr:sp macro="" textlink="">
          <xdr:nvSpPr>
            <xdr:cNvPr id="20723" name="Check Box 243" hidden="1">
              <a:extLst>
                <a:ext uri="{63B3BB69-23CF-44E3-9099-C40C66FF867C}">
                  <a14:compatExt spid="_x0000_s20723"/>
                </a:ext>
                <a:ext uri="{FF2B5EF4-FFF2-40B4-BE49-F238E27FC236}">
                  <a16:creationId xmlns:a16="http://schemas.microsoft.com/office/drawing/2014/main" id="{00000000-0008-0000-0000-0000F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11</xdr:row>
          <xdr:rowOff>19050</xdr:rowOff>
        </xdr:from>
        <xdr:to>
          <xdr:col>14</xdr:col>
          <xdr:colOff>76200</xdr:colOff>
          <xdr:row>11</xdr:row>
          <xdr:rowOff>260350</xdr:rowOff>
        </xdr:to>
        <xdr:sp macro="" textlink="">
          <xdr:nvSpPr>
            <xdr:cNvPr id="20724" name="Check Box 244" hidden="1">
              <a:extLst>
                <a:ext uri="{63B3BB69-23CF-44E3-9099-C40C66FF867C}">
                  <a14:compatExt spid="_x0000_s20724"/>
                </a:ext>
                <a:ext uri="{FF2B5EF4-FFF2-40B4-BE49-F238E27FC236}">
                  <a16:creationId xmlns:a16="http://schemas.microsoft.com/office/drawing/2014/main" id="{00000000-0008-0000-0000-0000F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10</xdr:row>
          <xdr:rowOff>228600</xdr:rowOff>
        </xdr:from>
        <xdr:to>
          <xdr:col>20</xdr:col>
          <xdr:colOff>0</xdr:colOff>
          <xdr:row>11</xdr:row>
          <xdr:rowOff>203200</xdr:rowOff>
        </xdr:to>
        <xdr:sp macro="" textlink="">
          <xdr:nvSpPr>
            <xdr:cNvPr id="20725" name="Check Box 245" hidden="1">
              <a:extLst>
                <a:ext uri="{63B3BB69-23CF-44E3-9099-C40C66FF867C}">
                  <a14:compatExt spid="_x0000_s20725"/>
                </a:ext>
                <a:ext uri="{FF2B5EF4-FFF2-40B4-BE49-F238E27FC236}">
                  <a16:creationId xmlns:a16="http://schemas.microsoft.com/office/drawing/2014/main" id="{00000000-0008-0000-0000-0000F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22</xdr:row>
          <xdr:rowOff>12700</xdr:rowOff>
        </xdr:from>
        <xdr:to>
          <xdr:col>10</xdr:col>
          <xdr:colOff>146050</xdr:colOff>
          <xdr:row>22</xdr:row>
          <xdr:rowOff>247650</xdr:rowOff>
        </xdr:to>
        <xdr:sp macro="" textlink="">
          <xdr:nvSpPr>
            <xdr:cNvPr id="20726" name="Check Box 246" hidden="1">
              <a:extLst>
                <a:ext uri="{63B3BB69-23CF-44E3-9099-C40C66FF867C}">
                  <a14:compatExt spid="_x0000_s20726"/>
                </a:ext>
                <a:ext uri="{FF2B5EF4-FFF2-40B4-BE49-F238E27FC236}">
                  <a16:creationId xmlns:a16="http://schemas.microsoft.com/office/drawing/2014/main" id="{00000000-0008-0000-0000-0000F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従事せず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24</xdr:row>
          <xdr:rowOff>12700</xdr:rowOff>
        </xdr:from>
        <xdr:to>
          <xdr:col>10</xdr:col>
          <xdr:colOff>127000</xdr:colOff>
          <xdr:row>24</xdr:row>
          <xdr:rowOff>247650</xdr:rowOff>
        </xdr:to>
        <xdr:sp macro="" textlink="">
          <xdr:nvSpPr>
            <xdr:cNvPr id="20727" name="Check Box 247" hidden="1">
              <a:extLst>
                <a:ext uri="{63B3BB69-23CF-44E3-9099-C40C66FF867C}">
                  <a14:compatExt spid="_x0000_s20727"/>
                </a:ext>
                <a:ext uri="{FF2B5EF4-FFF2-40B4-BE49-F238E27FC236}">
                  <a16:creationId xmlns:a16="http://schemas.microsoft.com/office/drawing/2014/main" id="{00000000-0008-0000-0000-0000F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従事せず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0</xdr:rowOff>
        </xdr:from>
        <xdr:to>
          <xdr:col>12</xdr:col>
          <xdr:colOff>114300</xdr:colOff>
          <xdr:row>26</xdr:row>
          <xdr:rowOff>241300</xdr:rowOff>
        </xdr:to>
        <xdr:sp macro="" textlink="">
          <xdr:nvSpPr>
            <xdr:cNvPr id="20728" name="Check Box 248" hidden="1">
              <a:extLst>
                <a:ext uri="{63B3BB69-23CF-44E3-9099-C40C66FF867C}">
                  <a14:compatExt spid="_x0000_s20728"/>
                </a:ext>
                <a:ext uri="{FF2B5EF4-FFF2-40B4-BE49-F238E27FC236}">
                  <a16:creationId xmlns:a16="http://schemas.microsoft.com/office/drawing/2014/main" id="{00000000-0008-0000-0000-0000F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従事せず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28</xdr:row>
          <xdr:rowOff>31750</xdr:rowOff>
        </xdr:from>
        <xdr:to>
          <xdr:col>12</xdr:col>
          <xdr:colOff>127000</xdr:colOff>
          <xdr:row>29</xdr:row>
          <xdr:rowOff>0</xdr:rowOff>
        </xdr:to>
        <xdr:sp macro="" textlink="">
          <xdr:nvSpPr>
            <xdr:cNvPr id="20729" name="Check Box 249" hidden="1">
              <a:extLst>
                <a:ext uri="{63B3BB69-23CF-44E3-9099-C40C66FF867C}">
                  <a14:compatExt spid="_x0000_s20729"/>
                </a:ext>
                <a:ext uri="{FF2B5EF4-FFF2-40B4-BE49-F238E27FC236}">
                  <a16:creationId xmlns:a16="http://schemas.microsoft.com/office/drawing/2014/main" id="{00000000-0008-0000-0000-0000F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従事せず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30</xdr:row>
          <xdr:rowOff>19050</xdr:rowOff>
        </xdr:from>
        <xdr:to>
          <xdr:col>12</xdr:col>
          <xdr:colOff>133350</xdr:colOff>
          <xdr:row>30</xdr:row>
          <xdr:rowOff>260350</xdr:rowOff>
        </xdr:to>
        <xdr:sp macro="" textlink="">
          <xdr:nvSpPr>
            <xdr:cNvPr id="20730" name="Check Box 250" hidden="1">
              <a:extLst>
                <a:ext uri="{63B3BB69-23CF-44E3-9099-C40C66FF867C}">
                  <a14:compatExt spid="_x0000_s20730"/>
                </a:ext>
                <a:ext uri="{FF2B5EF4-FFF2-40B4-BE49-F238E27FC236}">
                  <a16:creationId xmlns:a16="http://schemas.microsoft.com/office/drawing/2014/main" id="{00000000-0008-0000-0000-0000F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従事せず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32</xdr:row>
          <xdr:rowOff>0</xdr:rowOff>
        </xdr:from>
        <xdr:to>
          <xdr:col>12</xdr:col>
          <xdr:colOff>146050</xdr:colOff>
          <xdr:row>32</xdr:row>
          <xdr:rowOff>241300</xdr:rowOff>
        </xdr:to>
        <xdr:sp macro="" textlink="">
          <xdr:nvSpPr>
            <xdr:cNvPr id="20731" name="Check Box 251" hidden="1">
              <a:extLst>
                <a:ext uri="{63B3BB69-23CF-44E3-9099-C40C66FF867C}">
                  <a14:compatExt spid="_x0000_s20731"/>
                </a:ext>
                <a:ext uri="{FF2B5EF4-FFF2-40B4-BE49-F238E27FC236}">
                  <a16:creationId xmlns:a16="http://schemas.microsoft.com/office/drawing/2014/main" id="{00000000-0008-0000-0000-0000F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従事せず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34</xdr:row>
          <xdr:rowOff>146050</xdr:rowOff>
        </xdr:from>
        <xdr:to>
          <xdr:col>6</xdr:col>
          <xdr:colOff>0</xdr:colOff>
          <xdr:row>35</xdr:row>
          <xdr:rowOff>114300</xdr:rowOff>
        </xdr:to>
        <xdr:sp macro="" textlink="">
          <xdr:nvSpPr>
            <xdr:cNvPr id="20732" name="Check Box 252" hidden="1">
              <a:extLst>
                <a:ext uri="{63B3BB69-23CF-44E3-9099-C40C66FF867C}">
                  <a14:compatExt spid="_x0000_s20732"/>
                </a:ext>
                <a:ext uri="{FF2B5EF4-FFF2-40B4-BE49-F238E27FC236}">
                  <a16:creationId xmlns:a16="http://schemas.microsoft.com/office/drawing/2014/main" id="{00000000-0008-0000-0000-0000F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従事せず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11</xdr:col>
          <xdr:colOff>88900</xdr:colOff>
          <xdr:row>38</xdr:row>
          <xdr:rowOff>241300</xdr:rowOff>
        </xdr:to>
        <xdr:sp macro="" textlink="">
          <xdr:nvSpPr>
            <xdr:cNvPr id="20733" name="Check Box 253" hidden="1">
              <a:extLst>
                <a:ext uri="{63B3BB69-23CF-44E3-9099-C40C66FF867C}">
                  <a14:compatExt spid="_x0000_s20733"/>
                </a:ext>
                <a:ext uri="{FF2B5EF4-FFF2-40B4-BE49-F238E27FC236}">
                  <a16:creationId xmlns:a16="http://schemas.microsoft.com/office/drawing/2014/main" id="{00000000-0008-0000-0000-0000F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従事せず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39</xdr:row>
          <xdr:rowOff>12700</xdr:rowOff>
        </xdr:from>
        <xdr:to>
          <xdr:col>11</xdr:col>
          <xdr:colOff>0</xdr:colOff>
          <xdr:row>39</xdr:row>
          <xdr:rowOff>247650</xdr:rowOff>
        </xdr:to>
        <xdr:sp macro="" textlink="">
          <xdr:nvSpPr>
            <xdr:cNvPr id="20734" name="Check Box 254" hidden="1">
              <a:extLst>
                <a:ext uri="{63B3BB69-23CF-44E3-9099-C40C66FF867C}">
                  <a14:compatExt spid="_x0000_s20734"/>
                </a:ext>
                <a:ext uri="{FF2B5EF4-FFF2-40B4-BE49-F238E27FC236}">
                  <a16:creationId xmlns:a16="http://schemas.microsoft.com/office/drawing/2014/main" id="{00000000-0008-0000-0000-0000F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39</xdr:row>
          <xdr:rowOff>12700</xdr:rowOff>
        </xdr:from>
        <xdr:to>
          <xdr:col>16</xdr:col>
          <xdr:colOff>57150</xdr:colOff>
          <xdr:row>39</xdr:row>
          <xdr:rowOff>247650</xdr:rowOff>
        </xdr:to>
        <xdr:sp macro="" textlink="">
          <xdr:nvSpPr>
            <xdr:cNvPr id="20735" name="Check Box 255" hidden="1">
              <a:extLst>
                <a:ext uri="{63B3BB69-23CF-44E3-9099-C40C66FF867C}">
                  <a14:compatExt spid="_x0000_s20735"/>
                </a:ext>
                <a:ext uri="{FF2B5EF4-FFF2-40B4-BE49-F238E27FC236}">
                  <a16:creationId xmlns:a16="http://schemas.microsoft.com/office/drawing/2014/main" id="{00000000-0008-0000-0000-0000F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44</xdr:row>
          <xdr:rowOff>0</xdr:rowOff>
        </xdr:from>
        <xdr:to>
          <xdr:col>10</xdr:col>
          <xdr:colOff>76200</xdr:colOff>
          <xdr:row>44</xdr:row>
          <xdr:rowOff>241300</xdr:rowOff>
        </xdr:to>
        <xdr:sp macro="" textlink="">
          <xdr:nvSpPr>
            <xdr:cNvPr id="20736" name="Check Box 256" hidden="1">
              <a:extLst>
                <a:ext uri="{63B3BB69-23CF-44E3-9099-C40C66FF867C}">
                  <a14:compatExt spid="_x0000_s20736"/>
                </a:ext>
                <a:ext uri="{FF2B5EF4-FFF2-40B4-BE49-F238E27FC236}">
                  <a16:creationId xmlns:a16="http://schemas.microsoft.com/office/drawing/2014/main" id="{00000000-0008-0000-0000-000000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107950</xdr:colOff>
          <xdr:row>44</xdr:row>
          <xdr:rowOff>0</xdr:rowOff>
        </xdr:from>
        <xdr:to>
          <xdr:col>15</xdr:col>
          <xdr:colOff>95250</xdr:colOff>
          <xdr:row>44</xdr:row>
          <xdr:rowOff>241300</xdr:rowOff>
        </xdr:to>
        <xdr:sp macro="" textlink="">
          <xdr:nvSpPr>
            <xdr:cNvPr id="20737" name="Check Box 257" hidden="1">
              <a:extLst>
                <a:ext uri="{63B3BB69-23CF-44E3-9099-C40C66FF867C}">
                  <a14:compatExt spid="_x0000_s20737"/>
                </a:ext>
                <a:ext uri="{FF2B5EF4-FFF2-40B4-BE49-F238E27FC236}">
                  <a16:creationId xmlns:a16="http://schemas.microsoft.com/office/drawing/2014/main" id="{00000000-0008-0000-0000-000001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52</xdr:row>
          <xdr:rowOff>12700</xdr:rowOff>
        </xdr:from>
        <xdr:to>
          <xdr:col>11</xdr:col>
          <xdr:colOff>88900</xdr:colOff>
          <xdr:row>52</xdr:row>
          <xdr:rowOff>247650</xdr:rowOff>
        </xdr:to>
        <xdr:sp macro="" textlink="">
          <xdr:nvSpPr>
            <xdr:cNvPr id="20738" name="Check Box 258" hidden="1">
              <a:extLst>
                <a:ext uri="{63B3BB69-23CF-44E3-9099-C40C66FF867C}">
                  <a14:compatExt spid="_x0000_s20738"/>
                </a:ext>
                <a:ext uri="{FF2B5EF4-FFF2-40B4-BE49-F238E27FC236}">
                  <a16:creationId xmlns:a16="http://schemas.microsoft.com/office/drawing/2014/main" id="{00000000-0008-0000-0000-000002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従事可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52</xdr:row>
          <xdr:rowOff>12700</xdr:rowOff>
        </xdr:from>
        <xdr:to>
          <xdr:col>17</xdr:col>
          <xdr:colOff>0</xdr:colOff>
          <xdr:row>52</xdr:row>
          <xdr:rowOff>247650</xdr:rowOff>
        </xdr:to>
        <xdr:sp macro="" textlink="">
          <xdr:nvSpPr>
            <xdr:cNvPr id="20739" name="Check Box 259" hidden="1">
              <a:extLst>
                <a:ext uri="{63B3BB69-23CF-44E3-9099-C40C66FF867C}">
                  <a14:compatExt spid="_x0000_s20739"/>
                </a:ext>
                <a:ext uri="{FF2B5EF4-FFF2-40B4-BE49-F238E27FC236}">
                  <a16:creationId xmlns:a16="http://schemas.microsoft.com/office/drawing/2014/main" id="{00000000-0008-0000-0000-00000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従事不可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70</xdr:row>
          <xdr:rowOff>19050</xdr:rowOff>
        </xdr:from>
        <xdr:to>
          <xdr:col>10</xdr:col>
          <xdr:colOff>146050</xdr:colOff>
          <xdr:row>70</xdr:row>
          <xdr:rowOff>260350</xdr:rowOff>
        </xdr:to>
        <xdr:sp macro="" textlink="">
          <xdr:nvSpPr>
            <xdr:cNvPr id="20740" name="Check Box 260" hidden="1">
              <a:extLst>
                <a:ext uri="{63B3BB69-23CF-44E3-9099-C40C66FF867C}">
                  <a14:compatExt spid="_x0000_s20740"/>
                </a:ext>
                <a:ext uri="{FF2B5EF4-FFF2-40B4-BE49-F238E27FC236}">
                  <a16:creationId xmlns:a16="http://schemas.microsoft.com/office/drawing/2014/main" id="{00000000-0008-0000-0000-00000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ＰＤ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70</xdr:row>
          <xdr:rowOff>12700</xdr:rowOff>
        </xdr:from>
        <xdr:to>
          <xdr:col>15</xdr:col>
          <xdr:colOff>38100</xdr:colOff>
          <xdr:row>70</xdr:row>
          <xdr:rowOff>247650</xdr:rowOff>
        </xdr:to>
        <xdr:sp macro="" textlink="">
          <xdr:nvSpPr>
            <xdr:cNvPr id="20741" name="Check Box 261" hidden="1">
              <a:extLst>
                <a:ext uri="{63B3BB69-23CF-44E3-9099-C40C66FF867C}">
                  <a14:compatExt spid="_x0000_s20741"/>
                </a:ext>
                <a:ext uri="{FF2B5EF4-FFF2-40B4-BE49-F238E27FC236}">
                  <a16:creationId xmlns:a16="http://schemas.microsoft.com/office/drawing/2014/main" id="{00000000-0008-0000-0000-000005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TLD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70</xdr:row>
          <xdr:rowOff>12700</xdr:rowOff>
        </xdr:from>
        <xdr:to>
          <xdr:col>20</xdr:col>
          <xdr:colOff>38100</xdr:colOff>
          <xdr:row>70</xdr:row>
          <xdr:rowOff>247650</xdr:rowOff>
        </xdr:to>
        <xdr:sp macro="" textlink="">
          <xdr:nvSpPr>
            <xdr:cNvPr id="20742" name="Check Box 262" hidden="1">
              <a:extLst>
                <a:ext uri="{63B3BB69-23CF-44E3-9099-C40C66FF867C}">
                  <a14:compatExt spid="_x0000_s20742"/>
                </a:ext>
                <a:ext uri="{FF2B5EF4-FFF2-40B4-BE49-F238E27FC236}">
                  <a16:creationId xmlns:a16="http://schemas.microsoft.com/office/drawing/2014/main" id="{00000000-0008-0000-0000-000006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計算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76</xdr:row>
          <xdr:rowOff>0</xdr:rowOff>
        </xdr:from>
        <xdr:to>
          <xdr:col>10</xdr:col>
          <xdr:colOff>146050</xdr:colOff>
          <xdr:row>76</xdr:row>
          <xdr:rowOff>241300</xdr:rowOff>
        </xdr:to>
        <xdr:sp macro="" textlink="">
          <xdr:nvSpPr>
            <xdr:cNvPr id="20743" name="Check Box 263" hidden="1">
              <a:extLst>
                <a:ext uri="{63B3BB69-23CF-44E3-9099-C40C66FF867C}">
                  <a14:compatExt spid="_x0000_s20743"/>
                </a:ext>
                <a:ext uri="{FF2B5EF4-FFF2-40B4-BE49-F238E27FC236}">
                  <a16:creationId xmlns:a16="http://schemas.microsoft.com/office/drawing/2014/main" id="{00000000-0008-0000-0000-00000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76</xdr:row>
          <xdr:rowOff>12700</xdr:rowOff>
        </xdr:from>
        <xdr:to>
          <xdr:col>16</xdr:col>
          <xdr:colOff>0</xdr:colOff>
          <xdr:row>76</xdr:row>
          <xdr:rowOff>247650</xdr:rowOff>
        </xdr:to>
        <xdr:sp macro="" textlink="">
          <xdr:nvSpPr>
            <xdr:cNvPr id="20744" name="Check Box 264" hidden="1">
              <a:extLst>
                <a:ext uri="{63B3BB69-23CF-44E3-9099-C40C66FF867C}">
                  <a14:compatExt spid="_x0000_s20744"/>
                </a:ext>
                <a:ext uri="{FF2B5EF4-FFF2-40B4-BE49-F238E27FC236}">
                  <a16:creationId xmlns:a16="http://schemas.microsoft.com/office/drawing/2014/main" id="{00000000-0008-0000-0000-000008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77</xdr:row>
          <xdr:rowOff>0</xdr:rowOff>
        </xdr:from>
        <xdr:to>
          <xdr:col>10</xdr:col>
          <xdr:colOff>95250</xdr:colOff>
          <xdr:row>77</xdr:row>
          <xdr:rowOff>241300</xdr:rowOff>
        </xdr:to>
        <xdr:sp macro="" textlink="">
          <xdr:nvSpPr>
            <xdr:cNvPr id="20745" name="Check Box 265" hidden="1">
              <a:extLst>
                <a:ext uri="{63B3BB69-23CF-44E3-9099-C40C66FF867C}">
                  <a14:compatExt spid="_x0000_s20745"/>
                </a:ext>
                <a:ext uri="{FF2B5EF4-FFF2-40B4-BE49-F238E27FC236}">
                  <a16:creationId xmlns:a16="http://schemas.microsoft.com/office/drawing/2014/main" id="{00000000-0008-0000-0000-000009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77</xdr:row>
          <xdr:rowOff>12700</xdr:rowOff>
        </xdr:from>
        <xdr:to>
          <xdr:col>16</xdr:col>
          <xdr:colOff>0</xdr:colOff>
          <xdr:row>77</xdr:row>
          <xdr:rowOff>247650</xdr:rowOff>
        </xdr:to>
        <xdr:sp macro="" textlink="">
          <xdr:nvSpPr>
            <xdr:cNvPr id="20746" name="Check Box 266" hidden="1">
              <a:extLst>
                <a:ext uri="{63B3BB69-23CF-44E3-9099-C40C66FF867C}">
                  <a14:compatExt spid="_x0000_s20746"/>
                </a:ext>
                <a:ext uri="{FF2B5EF4-FFF2-40B4-BE49-F238E27FC236}">
                  <a16:creationId xmlns:a16="http://schemas.microsoft.com/office/drawing/2014/main" id="{00000000-0008-0000-0000-00000A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3.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10.xml"/><Relationship Id="rId29"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6.xml"/><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45" Type="http://schemas.openxmlformats.org/officeDocument/2006/relationships/ctrlProp" Target="../ctrlProps/ctrlProp28.xml"/><Relationship Id="rId5" Type="http://schemas.openxmlformats.org/officeDocument/2006/relationships/image" Target="../media/image1.emf"/><Relationship Id="rId15" Type="http://schemas.openxmlformats.org/officeDocument/2006/relationships/control" Target="../activeX/activeX9.xml"/><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5.xml"/><Relationship Id="rId19" Type="http://schemas.openxmlformats.org/officeDocument/2006/relationships/ctrlProp" Target="../ctrlProps/ctrlProp2.xml"/><Relationship Id="rId31" Type="http://schemas.openxmlformats.org/officeDocument/2006/relationships/ctrlProp" Target="../ctrlProps/ctrlProp14.xml"/><Relationship Id="rId44" Type="http://schemas.openxmlformats.org/officeDocument/2006/relationships/ctrlProp" Target="../ctrlProps/ctrlProp27.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8.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7.xml"/><Relationship Id="rId17" Type="http://schemas.openxmlformats.org/officeDocument/2006/relationships/control" Target="../activeX/activeX11.xml"/><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 Id="rId20" Type="http://schemas.openxmlformats.org/officeDocument/2006/relationships/ctrlProp" Target="../ctrlProps/ctrlProp3.xml"/><Relationship Id="rId41" Type="http://schemas.openxmlformats.org/officeDocument/2006/relationships/ctrlProp" Target="../ctrlProps/ctrlProp24.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CC"/>
    <pageSetUpPr fitToPage="1"/>
  </sheetPr>
  <dimension ref="A1:AS117"/>
  <sheetViews>
    <sheetView showGridLines="0" tabSelected="1" zoomScaleNormal="100" workbookViewId="0">
      <selection activeCell="G62" sqref="G62:Z62"/>
    </sheetView>
  </sheetViews>
  <sheetFormatPr defaultColWidth="9" defaultRowHeight="12" x14ac:dyDescent="0.2"/>
  <cols>
    <col min="1" max="1" width="1.54296875" style="218" customWidth="1"/>
    <col min="2" max="6" width="4.54296875" style="218" customWidth="1"/>
    <col min="7" max="24" width="2.54296875" style="218" customWidth="1"/>
    <col min="25" max="25" width="2.453125" style="218" customWidth="1"/>
    <col min="26" max="26" width="2.7265625" style="218" customWidth="1"/>
    <col min="27" max="32" width="8.54296875" style="218" hidden="1" customWidth="1"/>
    <col min="33" max="35" width="8.54296875" style="221" hidden="1" customWidth="1"/>
    <col min="36" max="36" width="10.453125" style="221" hidden="1" customWidth="1"/>
    <col min="37" max="37" width="4.7265625" style="222" customWidth="1"/>
    <col min="38" max="38" width="47.26953125" style="218" customWidth="1"/>
    <col min="39" max="41" width="8.7265625" style="218" customWidth="1"/>
    <col min="42" max="16384" width="9" style="218"/>
  </cols>
  <sheetData>
    <row r="1" spans="1:41" ht="9.75" customHeight="1" x14ac:dyDescent="0.2">
      <c r="A1" s="217">
        <v>1</v>
      </c>
      <c r="AA1" s="52"/>
      <c r="AB1" s="52"/>
      <c r="AC1" s="52"/>
      <c r="AD1" s="52"/>
      <c r="AE1" s="52"/>
      <c r="AF1" s="258"/>
      <c r="AG1" s="259"/>
      <c r="AH1" s="259"/>
      <c r="AI1" s="259"/>
      <c r="AJ1" s="259"/>
    </row>
    <row r="2" spans="1:41" ht="19" x14ac:dyDescent="0.2">
      <c r="B2" s="561" t="s">
        <v>0</v>
      </c>
      <c r="C2" s="561"/>
      <c r="D2" s="561"/>
      <c r="E2" s="561"/>
      <c r="F2" s="561"/>
      <c r="G2" s="561"/>
      <c r="H2" s="561"/>
      <c r="I2" s="561"/>
      <c r="J2" s="561"/>
      <c r="K2" s="561"/>
      <c r="L2" s="561"/>
      <c r="M2" s="561"/>
      <c r="N2" s="561"/>
      <c r="O2" s="561"/>
      <c r="P2" s="561"/>
      <c r="Q2" s="561"/>
      <c r="R2" s="561"/>
      <c r="S2" s="561"/>
      <c r="T2" s="561"/>
      <c r="U2" s="561"/>
      <c r="V2" s="561"/>
      <c r="W2" s="561"/>
      <c r="X2" s="561"/>
      <c r="Y2" s="561"/>
      <c r="Z2" s="561"/>
      <c r="AA2" s="536"/>
      <c r="AB2" s="537"/>
      <c r="AC2" s="537"/>
      <c r="AD2" s="537"/>
      <c r="AE2" s="537"/>
      <c r="AF2" s="258"/>
      <c r="AG2" s="259"/>
      <c r="AH2" s="259"/>
      <c r="AI2" s="259"/>
      <c r="AJ2" s="259"/>
      <c r="AL2" s="223" t="s">
        <v>1</v>
      </c>
    </row>
    <row r="3" spans="1:41" ht="14.25" customHeight="1" thickBot="1" x14ac:dyDescent="0.25">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537"/>
      <c r="AB3" s="537"/>
      <c r="AC3" s="537"/>
      <c r="AD3" s="537"/>
      <c r="AE3" s="537"/>
      <c r="AF3" s="258"/>
      <c r="AG3" s="259"/>
      <c r="AH3" s="259"/>
      <c r="AI3" s="259"/>
      <c r="AJ3" s="259"/>
    </row>
    <row r="4" spans="1:41" ht="21" customHeight="1" thickBot="1" x14ac:dyDescent="0.25">
      <c r="B4" s="423" t="s">
        <v>2</v>
      </c>
      <c r="C4" s="423"/>
      <c r="D4" s="423"/>
      <c r="E4" s="423"/>
      <c r="F4" s="423"/>
      <c r="G4" s="423"/>
      <c r="H4" s="423"/>
      <c r="I4" s="423"/>
      <c r="J4" s="423"/>
      <c r="K4" s="423"/>
      <c r="L4" s="423"/>
      <c r="M4" s="423"/>
      <c r="N4" s="423"/>
      <c r="O4" s="423"/>
      <c r="P4" s="423"/>
      <c r="Q4" s="423"/>
      <c r="R4" s="423"/>
      <c r="S4" s="423"/>
      <c r="T4" s="423"/>
      <c r="U4" s="423"/>
      <c r="V4" s="423"/>
      <c r="W4" s="423"/>
      <c r="X4" s="423"/>
      <c r="Y4" s="423"/>
      <c r="Z4" s="423"/>
      <c r="AA4" s="52">
        <v>1</v>
      </c>
      <c r="AB4" s="52"/>
      <c r="AC4" s="52"/>
      <c r="AD4" s="52"/>
      <c r="AE4" s="52"/>
      <c r="AF4" s="258"/>
      <c r="AG4" s="259"/>
      <c r="AH4" s="259"/>
      <c r="AI4" s="259"/>
      <c r="AJ4" s="259"/>
      <c r="AL4" s="443" t="s">
        <v>3</v>
      </c>
    </row>
    <row r="5" spans="1:41" ht="21" customHeight="1" x14ac:dyDescent="0.2">
      <c r="B5" s="522" t="s">
        <v>4</v>
      </c>
      <c r="C5" s="523"/>
      <c r="D5" s="523"/>
      <c r="E5" s="523"/>
      <c r="F5" s="524"/>
      <c r="G5" s="273"/>
      <c r="H5" s="274"/>
      <c r="I5" s="225" t="s">
        <v>5</v>
      </c>
      <c r="J5" s="274"/>
      <c r="K5" s="275"/>
      <c r="L5" s="275"/>
      <c r="M5" s="274"/>
      <c r="N5" s="274"/>
      <c r="O5" s="276"/>
      <c r="P5" s="546" t="s">
        <v>6</v>
      </c>
      <c r="Q5" s="547"/>
      <c r="R5" s="547"/>
      <c r="S5" s="547"/>
      <c r="T5" s="547"/>
      <c r="U5" s="547"/>
      <c r="V5" s="547"/>
      <c r="W5" s="547"/>
      <c r="X5" s="547"/>
      <c r="Y5" s="547"/>
      <c r="Z5" s="548"/>
      <c r="AA5" s="52" t="b">
        <f>OR(ISBLANK(G5),ISBLANK(H5),ISBLANK(J5),ISBLANK(O5))</f>
        <v>1</v>
      </c>
      <c r="AB5" s="52"/>
      <c r="AC5" s="52"/>
      <c r="AD5" s="52"/>
      <c r="AE5" s="52"/>
      <c r="AF5" s="258"/>
      <c r="AG5" s="259"/>
      <c r="AH5" s="259"/>
      <c r="AI5" s="259"/>
      <c r="AJ5" s="259"/>
      <c r="AL5" s="444"/>
    </row>
    <row r="6" spans="1:41" ht="21" customHeight="1" thickBot="1" x14ac:dyDescent="0.25">
      <c r="B6" s="549" t="s">
        <v>7</v>
      </c>
      <c r="C6" s="550"/>
      <c r="D6" s="458"/>
      <c r="E6" s="525" t="s">
        <v>8</v>
      </c>
      <c r="F6" s="442"/>
      <c r="G6" s="555" t="s">
        <v>9</v>
      </c>
      <c r="H6" s="555"/>
      <c r="I6" s="556"/>
      <c r="J6" s="556"/>
      <c r="K6" s="556"/>
      <c r="L6" s="556"/>
      <c r="M6" s="556"/>
      <c r="N6" s="556"/>
      <c r="O6" s="556"/>
      <c r="P6" s="557"/>
      <c r="Q6" s="469" t="s">
        <v>10</v>
      </c>
      <c r="R6" s="469"/>
      <c r="S6" s="571"/>
      <c r="T6" s="571"/>
      <c r="U6" s="571"/>
      <c r="V6" s="571"/>
      <c r="W6" s="571"/>
      <c r="X6" s="571"/>
      <c r="Y6" s="571"/>
      <c r="Z6" s="572"/>
      <c r="AA6" s="52"/>
      <c r="AB6" s="52"/>
      <c r="AC6" s="52"/>
      <c r="AD6" s="52"/>
      <c r="AE6" s="52"/>
      <c r="AF6" s="258"/>
      <c r="AG6" s="259"/>
      <c r="AH6" s="259"/>
      <c r="AI6" s="259"/>
      <c r="AJ6" s="259"/>
      <c r="AL6" s="445"/>
    </row>
    <row r="7" spans="1:41" ht="21" customHeight="1" x14ac:dyDescent="0.2">
      <c r="B7" s="551"/>
      <c r="C7" s="552"/>
      <c r="D7" s="460"/>
      <c r="E7" s="525" t="s">
        <v>11</v>
      </c>
      <c r="F7" s="442"/>
      <c r="G7" s="562"/>
      <c r="H7" s="563"/>
      <c r="I7" s="563"/>
      <c r="J7" s="563"/>
      <c r="K7" s="563"/>
      <c r="L7" s="563"/>
      <c r="M7" s="563"/>
      <c r="N7" s="563"/>
      <c r="O7" s="563"/>
      <c r="P7" s="563"/>
      <c r="Q7" s="563"/>
      <c r="R7" s="563"/>
      <c r="S7" s="563"/>
      <c r="T7" s="563"/>
      <c r="U7" s="563"/>
      <c r="V7" s="563"/>
      <c r="W7" s="563"/>
      <c r="X7" s="563"/>
      <c r="Y7" s="563"/>
      <c r="Z7" s="564"/>
      <c r="AA7" s="52"/>
      <c r="AB7" s="52"/>
      <c r="AC7" s="52"/>
      <c r="AD7" s="52"/>
      <c r="AE7" s="52"/>
      <c r="AF7" s="258"/>
      <c r="AG7" s="259"/>
      <c r="AH7" s="259"/>
      <c r="AI7" s="259"/>
      <c r="AJ7" s="259"/>
      <c r="AL7" s="446" t="s">
        <v>12</v>
      </c>
      <c r="AM7" s="446"/>
      <c r="AN7" s="446"/>
      <c r="AO7" s="446"/>
    </row>
    <row r="8" spans="1:41" ht="21" customHeight="1" thickBot="1" x14ac:dyDescent="0.25">
      <c r="B8" s="440" t="s">
        <v>13</v>
      </c>
      <c r="C8" s="441"/>
      <c r="D8" s="441"/>
      <c r="E8" s="441"/>
      <c r="F8" s="442"/>
      <c r="G8" s="483"/>
      <c r="H8" s="400"/>
      <c r="I8" s="397"/>
      <c r="J8" s="397"/>
      <c r="K8" s="397"/>
      <c r="L8" s="397"/>
      <c r="M8" s="397"/>
      <c r="N8" s="397"/>
      <c r="O8" s="397"/>
      <c r="P8" s="397"/>
      <c r="Q8" s="400"/>
      <c r="R8" s="400"/>
      <c r="S8" s="400"/>
      <c r="T8" s="400"/>
      <c r="U8" s="400"/>
      <c r="V8" s="400"/>
      <c r="W8" s="400"/>
      <c r="X8" s="400"/>
      <c r="Y8" s="400"/>
      <c r="Z8" s="401"/>
      <c r="AA8" s="52" t="b">
        <v>0</v>
      </c>
      <c r="AB8" s="52" t="b">
        <v>0</v>
      </c>
      <c r="AC8" s="52"/>
      <c r="AD8" s="52"/>
      <c r="AE8" s="52"/>
      <c r="AF8" s="258"/>
      <c r="AG8" s="259"/>
      <c r="AH8" s="259"/>
      <c r="AI8" s="259"/>
      <c r="AJ8" s="260" t="str">
        <f>IF(AJ65="","",AJ65)</f>
        <v/>
      </c>
      <c r="AL8" s="446"/>
      <c r="AM8" s="446"/>
      <c r="AN8" s="446"/>
      <c r="AO8" s="446"/>
    </row>
    <row r="9" spans="1:41" ht="25.5" customHeight="1" thickBot="1" x14ac:dyDescent="0.25">
      <c r="B9" s="440" t="s">
        <v>14</v>
      </c>
      <c r="C9" s="441"/>
      <c r="D9" s="441"/>
      <c r="E9" s="441"/>
      <c r="F9" s="442"/>
      <c r="G9" s="553"/>
      <c r="H9" s="554"/>
      <c r="I9" s="554"/>
      <c r="J9" s="575"/>
      <c r="K9" s="576"/>
      <c r="L9" s="23" t="s">
        <v>15</v>
      </c>
      <c r="M9" s="272"/>
      <c r="N9" s="397"/>
      <c r="O9" s="397"/>
      <c r="P9" s="24" t="s">
        <v>16</v>
      </c>
      <c r="Q9" s="272"/>
      <c r="R9" s="397"/>
      <c r="S9" s="397"/>
      <c r="T9" s="24" t="s">
        <v>17</v>
      </c>
      <c r="U9" s="400"/>
      <c r="V9" s="400"/>
      <c r="W9" s="400"/>
      <c r="X9" s="400"/>
      <c r="Y9" s="400"/>
      <c r="Z9" s="401"/>
      <c r="AA9" s="52">
        <f>G9</f>
        <v>0</v>
      </c>
      <c r="AB9" s="52" t="str">
        <f>J9&amp;""</f>
        <v/>
      </c>
      <c r="AC9" s="52" t="str">
        <f>N9&amp;""</f>
        <v/>
      </c>
      <c r="AD9" s="52" t="str">
        <f>R9&amp;""</f>
        <v/>
      </c>
      <c r="AE9" s="52"/>
      <c r="AF9" s="258"/>
      <c r="AG9" s="259" t="str">
        <f>IF(AA9="平成",AB9+1988,IF(AA9="昭和",AB9+1925,IF(AA9="大正",AB9+1911,IF(AA9="令和",AB9+2018,AB9))))</f>
        <v/>
      </c>
      <c r="AH9" s="259" t="str">
        <f>AC9</f>
        <v/>
      </c>
      <c r="AI9" s="259" t="str">
        <f>AD9</f>
        <v/>
      </c>
      <c r="AJ9" s="260" t="e">
        <f>IF(AA9="","",DATE(AG9,AH9,AI9))</f>
        <v>#VALUE!</v>
      </c>
      <c r="AK9" s="369" t="s">
        <v>18</v>
      </c>
      <c r="AL9" s="370" t="s">
        <v>19</v>
      </c>
    </row>
    <row r="10" spans="1:41" ht="21" customHeight="1" thickBot="1" x14ac:dyDescent="0.25">
      <c r="B10" s="440" t="s">
        <v>20</v>
      </c>
      <c r="C10" s="441"/>
      <c r="D10" s="441"/>
      <c r="E10" s="441"/>
      <c r="F10" s="442"/>
      <c r="G10" s="277"/>
      <c r="H10" s="278"/>
      <c r="I10" s="278"/>
      <c r="J10" s="278"/>
      <c r="K10" s="278"/>
      <c r="L10" s="278"/>
      <c r="M10" s="278"/>
      <c r="N10" s="278"/>
      <c r="O10" s="568" t="s">
        <v>21</v>
      </c>
      <c r="P10" s="569"/>
      <c r="Q10" s="569"/>
      <c r="R10" s="569"/>
      <c r="S10" s="569"/>
      <c r="T10" s="569"/>
      <c r="U10" s="569"/>
      <c r="V10" s="569"/>
      <c r="W10" s="569"/>
      <c r="X10" s="569"/>
      <c r="Y10" s="569"/>
      <c r="Z10" s="570"/>
      <c r="AA10" s="52"/>
      <c r="AB10" s="52"/>
      <c r="AC10" s="52"/>
      <c r="AD10" s="52"/>
      <c r="AE10" s="52"/>
      <c r="AF10" s="258"/>
      <c r="AG10" s="259"/>
      <c r="AH10" s="259"/>
      <c r="AI10" s="259"/>
      <c r="AJ10" s="259" t="str">
        <f>IF(AI9="","",DATEDIF(AJ9,AJ8,"y"))</f>
        <v/>
      </c>
      <c r="AL10" s="228"/>
    </row>
    <row r="11" spans="1:41" ht="21" customHeight="1" x14ac:dyDescent="0.2">
      <c r="B11" s="440" t="s">
        <v>22</v>
      </c>
      <c r="C11" s="441"/>
      <c r="D11" s="441"/>
      <c r="E11" s="441"/>
      <c r="F11" s="442"/>
      <c r="G11" s="483"/>
      <c r="H11" s="400"/>
      <c r="I11" s="397"/>
      <c r="J11" s="397"/>
      <c r="K11" s="397"/>
      <c r="L11" s="397"/>
      <c r="M11" s="397"/>
      <c r="N11" s="397"/>
      <c r="O11" s="397"/>
      <c r="P11" s="397"/>
      <c r="Q11" s="689" t="s">
        <v>23</v>
      </c>
      <c r="R11" s="690"/>
      <c r="S11" s="690"/>
      <c r="T11" s="690"/>
      <c r="U11" s="690"/>
      <c r="V11" s="690"/>
      <c r="W11" s="690"/>
      <c r="X11" s="690"/>
      <c r="Y11" s="690"/>
      <c r="Z11" s="691"/>
      <c r="AA11" s="52" t="b">
        <v>0</v>
      </c>
      <c r="AB11" s="52" t="b">
        <v>0</v>
      </c>
      <c r="AC11" s="52"/>
      <c r="AD11" s="52"/>
      <c r="AE11" s="52"/>
      <c r="AF11" s="258"/>
      <c r="AG11" s="259"/>
      <c r="AH11" s="259"/>
      <c r="AI11" s="259" t="s">
        <v>24</v>
      </c>
      <c r="AJ11" s="259" t="e">
        <f>IF(OR(AJ9="",AJ8=""),TRUE,IF(AJ10&gt;=18,TRUE,FALSE))</f>
        <v>#VALUE!</v>
      </c>
      <c r="AK11" s="229" t="s">
        <v>18</v>
      </c>
      <c r="AL11" s="676" t="s">
        <v>25</v>
      </c>
    </row>
    <row r="12" spans="1:41" ht="21" customHeight="1" thickBot="1" x14ac:dyDescent="0.25">
      <c r="B12" s="494" t="s">
        <v>26</v>
      </c>
      <c r="C12" s="495"/>
      <c r="D12" s="495"/>
      <c r="E12" s="495"/>
      <c r="F12" s="496"/>
      <c r="G12" s="544"/>
      <c r="H12" s="405"/>
      <c r="I12" s="399"/>
      <c r="J12" s="399"/>
      <c r="K12" s="399"/>
      <c r="L12" s="399"/>
      <c r="M12" s="399"/>
      <c r="N12" s="399"/>
      <c r="O12" s="399"/>
      <c r="P12" s="399"/>
      <c r="Q12" s="692"/>
      <c r="R12" s="693"/>
      <c r="S12" s="693"/>
      <c r="T12" s="693"/>
      <c r="U12" s="693"/>
      <c r="V12" s="693"/>
      <c r="W12" s="693"/>
      <c r="X12" s="693"/>
      <c r="Y12" s="693"/>
      <c r="Z12" s="694"/>
      <c r="AA12" s="52" t="b">
        <v>0</v>
      </c>
      <c r="AB12" s="52" t="b">
        <v>0</v>
      </c>
      <c r="AC12" s="52" t="b">
        <v>0</v>
      </c>
      <c r="AD12" s="52"/>
      <c r="AE12" s="52"/>
      <c r="AF12" s="258"/>
      <c r="AG12" s="259"/>
      <c r="AH12" s="259"/>
      <c r="AI12" s="259"/>
      <c r="AJ12" s="259"/>
      <c r="AL12" s="677"/>
    </row>
    <row r="13" spans="1:41" ht="12" customHeight="1" thickBot="1" x14ac:dyDescent="0.25">
      <c r="B13" s="1"/>
      <c r="C13" s="3"/>
      <c r="D13" s="3"/>
      <c r="E13" s="3"/>
      <c r="F13" s="3"/>
      <c r="G13" s="1"/>
      <c r="H13" s="1"/>
      <c r="I13" s="1"/>
      <c r="J13" s="1"/>
      <c r="K13" s="1"/>
      <c r="L13" s="1"/>
      <c r="M13" s="1"/>
      <c r="N13" s="1"/>
      <c r="O13" s="1"/>
      <c r="P13" s="1"/>
      <c r="Q13" s="1"/>
      <c r="R13" s="1"/>
      <c r="S13" s="1"/>
      <c r="T13" s="1"/>
      <c r="U13" s="1"/>
      <c r="V13" s="1"/>
      <c r="W13" s="1"/>
      <c r="X13" s="1"/>
      <c r="Y13" s="1"/>
      <c r="Z13" s="1"/>
      <c r="AA13" s="52"/>
      <c r="AB13" s="52"/>
      <c r="AC13" s="52"/>
      <c r="AD13" s="52"/>
      <c r="AE13" s="52"/>
      <c r="AF13" s="258"/>
      <c r="AG13" s="259"/>
      <c r="AH13" s="259"/>
      <c r="AI13" s="259"/>
      <c r="AJ13" s="259"/>
      <c r="AL13" s="678"/>
    </row>
    <row r="14" spans="1:41" ht="21" customHeight="1" thickBot="1" x14ac:dyDescent="0.25">
      <c r="B14" s="520" t="s">
        <v>27</v>
      </c>
      <c r="C14" s="520"/>
      <c r="D14" s="520"/>
      <c r="E14" s="520"/>
      <c r="F14" s="520"/>
      <c r="G14" s="520"/>
      <c r="H14" s="520"/>
      <c r="I14" s="520"/>
      <c r="J14" s="520"/>
      <c r="K14" s="520"/>
      <c r="L14" s="520"/>
      <c r="M14" s="520"/>
      <c r="N14" s="520"/>
      <c r="O14" s="520"/>
      <c r="P14" s="520"/>
      <c r="Q14" s="520"/>
      <c r="R14" s="520"/>
      <c r="S14" s="520"/>
      <c r="T14" s="520"/>
      <c r="U14" s="520"/>
      <c r="V14" s="520"/>
      <c r="W14" s="520"/>
      <c r="X14" s="520"/>
      <c r="Y14" s="520"/>
      <c r="Z14" s="520"/>
      <c r="AA14" s="52"/>
      <c r="AB14" s="52"/>
      <c r="AC14" s="52"/>
      <c r="AD14" s="52"/>
      <c r="AE14" s="52"/>
      <c r="AF14" s="258"/>
      <c r="AG14" s="259"/>
      <c r="AH14" s="259"/>
      <c r="AI14" s="259"/>
      <c r="AJ14" s="259"/>
    </row>
    <row r="15" spans="1:41" ht="21" customHeight="1" x14ac:dyDescent="0.2">
      <c r="B15" s="522" t="s">
        <v>28</v>
      </c>
      <c r="C15" s="523"/>
      <c r="D15" s="523"/>
      <c r="E15" s="523"/>
      <c r="F15" s="524"/>
      <c r="G15" s="470"/>
      <c r="H15" s="471"/>
      <c r="I15" s="471"/>
      <c r="J15" s="471"/>
      <c r="K15" s="471"/>
      <c r="L15" s="471"/>
      <c r="M15" s="471"/>
      <c r="N15" s="471"/>
      <c r="O15" s="471"/>
      <c r="P15" s="471"/>
      <c r="Q15" s="471"/>
      <c r="R15" s="471"/>
      <c r="S15" s="471"/>
      <c r="T15" s="471"/>
      <c r="U15" s="471"/>
      <c r="V15" s="471"/>
      <c r="W15" s="471"/>
      <c r="X15" s="471"/>
      <c r="Y15" s="471"/>
      <c r="Z15" s="472"/>
      <c r="AA15" s="52"/>
      <c r="AB15" s="52"/>
      <c r="AC15" s="52"/>
      <c r="AD15" s="52"/>
      <c r="AE15" s="52"/>
      <c r="AF15" s="258"/>
      <c r="AG15" s="259"/>
      <c r="AH15" s="259"/>
      <c r="AI15" s="259"/>
      <c r="AJ15" s="259"/>
      <c r="AL15" s="231" t="s">
        <v>29</v>
      </c>
    </row>
    <row r="16" spans="1:41" ht="21" customHeight="1" x14ac:dyDescent="0.2">
      <c r="B16" s="440" t="s">
        <v>30</v>
      </c>
      <c r="C16" s="441"/>
      <c r="D16" s="441"/>
      <c r="E16" s="441"/>
      <c r="F16" s="442"/>
      <c r="G16" s="573"/>
      <c r="H16" s="556"/>
      <c r="I16" s="556"/>
      <c r="J16" s="556"/>
      <c r="K16" s="556"/>
      <c r="L16" s="556"/>
      <c r="M16" s="556"/>
      <c r="N16" s="556"/>
      <c r="O16" s="556"/>
      <c r="P16" s="556"/>
      <c r="Q16" s="556"/>
      <c r="R16" s="556"/>
      <c r="S16" s="556"/>
      <c r="T16" s="556"/>
      <c r="U16" s="556"/>
      <c r="V16" s="556"/>
      <c r="W16" s="556"/>
      <c r="X16" s="556"/>
      <c r="Y16" s="556"/>
      <c r="Z16" s="574"/>
      <c r="AA16" s="52"/>
      <c r="AB16" s="52"/>
      <c r="AC16" s="52"/>
      <c r="AD16" s="52"/>
      <c r="AE16" s="52"/>
      <c r="AF16" s="258"/>
      <c r="AG16" s="259"/>
      <c r="AH16" s="259"/>
      <c r="AI16" s="259"/>
      <c r="AJ16" s="259"/>
    </row>
    <row r="17" spans="2:38" ht="21" customHeight="1" x14ac:dyDescent="0.2">
      <c r="B17" s="549" t="s">
        <v>31</v>
      </c>
      <c r="C17" s="550"/>
      <c r="D17" s="458"/>
      <c r="E17" s="525" t="s">
        <v>32</v>
      </c>
      <c r="F17" s="442"/>
      <c r="G17" s="578"/>
      <c r="H17" s="579"/>
      <c r="I17" s="579"/>
      <c r="J17" s="227" t="s">
        <v>33</v>
      </c>
      <c r="K17" s="579"/>
      <c r="L17" s="579"/>
      <c r="M17" s="579"/>
      <c r="N17" s="580"/>
      <c r="O17" s="581"/>
      <c r="P17" s="582"/>
      <c r="Q17" s="582"/>
      <c r="R17" s="582"/>
      <c r="S17" s="582"/>
      <c r="T17" s="582"/>
      <c r="U17" s="582"/>
      <c r="V17" s="582"/>
      <c r="W17" s="582"/>
      <c r="X17" s="582"/>
      <c r="Y17" s="582"/>
      <c r="Z17" s="583"/>
      <c r="AA17" s="52"/>
      <c r="AB17" s="52"/>
      <c r="AC17" s="52"/>
      <c r="AD17" s="52"/>
      <c r="AE17" s="52"/>
      <c r="AF17" s="258"/>
      <c r="AG17" s="259"/>
      <c r="AH17" s="259"/>
      <c r="AI17" s="259"/>
      <c r="AJ17" s="259"/>
    </row>
    <row r="18" spans="2:38" ht="42" customHeight="1" x14ac:dyDescent="0.2">
      <c r="B18" s="551"/>
      <c r="C18" s="552"/>
      <c r="D18" s="460"/>
      <c r="E18" s="525" t="s">
        <v>34</v>
      </c>
      <c r="F18" s="442"/>
      <c r="G18" s="584"/>
      <c r="H18" s="585"/>
      <c r="I18" s="585"/>
      <c r="J18" s="585"/>
      <c r="K18" s="585"/>
      <c r="L18" s="585"/>
      <c r="M18" s="585"/>
      <c r="N18" s="585"/>
      <c r="O18" s="585"/>
      <c r="P18" s="585"/>
      <c r="Q18" s="585"/>
      <c r="R18" s="585"/>
      <c r="S18" s="585"/>
      <c r="T18" s="585"/>
      <c r="U18" s="585"/>
      <c r="V18" s="585"/>
      <c r="W18" s="585"/>
      <c r="X18" s="585"/>
      <c r="Y18" s="585"/>
      <c r="Z18" s="586"/>
      <c r="AA18" s="52"/>
      <c r="AB18" s="52"/>
      <c r="AC18" s="52"/>
      <c r="AD18" s="52"/>
      <c r="AE18" s="52"/>
      <c r="AF18" s="258"/>
      <c r="AG18" s="259"/>
      <c r="AH18" s="259"/>
      <c r="AI18" s="259"/>
      <c r="AJ18" s="259"/>
      <c r="AL18" s="232"/>
    </row>
    <row r="19" spans="2:38" ht="21" customHeight="1" thickBot="1" x14ac:dyDescent="0.25">
      <c r="B19" s="494" t="s">
        <v>35</v>
      </c>
      <c r="C19" s="495"/>
      <c r="D19" s="495"/>
      <c r="E19" s="495"/>
      <c r="F19" s="496"/>
      <c r="G19" s="577"/>
      <c r="H19" s="526"/>
      <c r="I19" s="526"/>
      <c r="J19" s="526"/>
      <c r="K19" s="230" t="s">
        <v>36</v>
      </c>
      <c r="L19" s="526"/>
      <c r="M19" s="526"/>
      <c r="N19" s="526"/>
      <c r="O19" s="526"/>
      <c r="P19" s="230" t="s">
        <v>37</v>
      </c>
      <c r="Q19" s="526"/>
      <c r="R19" s="526"/>
      <c r="S19" s="526"/>
      <c r="T19" s="526"/>
      <c r="U19" s="526"/>
      <c r="V19" s="526"/>
      <c r="W19" s="526"/>
      <c r="X19" s="453"/>
      <c r="Y19" s="454"/>
      <c r="Z19" s="455"/>
      <c r="AA19" s="52"/>
      <c r="AB19" s="52"/>
      <c r="AC19" s="52"/>
      <c r="AD19" s="52"/>
      <c r="AE19" s="52"/>
      <c r="AF19" s="258"/>
      <c r="AG19" s="259"/>
      <c r="AH19" s="259"/>
      <c r="AI19" s="259"/>
      <c r="AJ19" s="259"/>
    </row>
    <row r="20" spans="2:38" ht="12" customHeight="1" x14ac:dyDescent="0.2">
      <c r="B20" s="1"/>
      <c r="C20" s="1"/>
      <c r="D20" s="1"/>
      <c r="E20" s="1"/>
      <c r="F20" s="1"/>
      <c r="G20" s="233"/>
      <c r="H20" s="234"/>
      <c r="I20" s="234"/>
      <c r="J20" s="234"/>
      <c r="K20" s="234"/>
      <c r="L20" s="234"/>
      <c r="M20" s="234"/>
      <c r="N20" s="234"/>
      <c r="O20" s="234"/>
      <c r="P20" s="234"/>
      <c r="Q20" s="234"/>
      <c r="R20" s="234"/>
      <c r="S20" s="234"/>
      <c r="T20" s="234"/>
      <c r="U20" s="234"/>
      <c r="V20" s="234"/>
      <c r="W20" s="234"/>
      <c r="X20" s="234"/>
      <c r="Y20" s="234"/>
      <c r="Z20" s="234"/>
      <c r="AA20" s="52"/>
      <c r="AB20" s="52"/>
      <c r="AC20" s="52"/>
      <c r="AD20" s="52"/>
      <c r="AE20" s="52"/>
      <c r="AF20" s="258"/>
      <c r="AG20" s="259"/>
      <c r="AH20" s="259"/>
      <c r="AI20" s="259"/>
      <c r="AJ20" s="259"/>
    </row>
    <row r="21" spans="2:38" ht="21" customHeight="1" thickBot="1" x14ac:dyDescent="0.25">
      <c r="B21" s="540" t="s">
        <v>38</v>
      </c>
      <c r="C21" s="423"/>
      <c r="D21" s="423"/>
      <c r="E21" s="423"/>
      <c r="F21" s="423"/>
      <c r="G21" s="423"/>
      <c r="H21" s="423"/>
      <c r="I21" s="423"/>
      <c r="J21" s="423"/>
      <c r="K21" s="423"/>
      <c r="L21" s="423"/>
      <c r="M21" s="423"/>
      <c r="N21" s="423"/>
      <c r="O21" s="423"/>
      <c r="P21" s="423"/>
      <c r="Q21" s="423"/>
      <c r="R21" s="423"/>
      <c r="S21" s="423"/>
      <c r="T21" s="423"/>
      <c r="U21" s="423"/>
      <c r="V21" s="423"/>
      <c r="W21" s="423"/>
      <c r="X21" s="423"/>
      <c r="Y21" s="423"/>
      <c r="Z21" s="423"/>
      <c r="AA21" s="52"/>
      <c r="AB21" s="52"/>
      <c r="AC21" s="52"/>
      <c r="AD21" s="52"/>
      <c r="AE21" s="52"/>
      <c r="AF21" s="258"/>
      <c r="AG21" s="259"/>
      <c r="AH21" s="259"/>
      <c r="AI21" s="259"/>
      <c r="AJ21" s="259"/>
    </row>
    <row r="22" spans="2:38" ht="21" customHeight="1" x14ac:dyDescent="0.2">
      <c r="B22" s="565" t="s">
        <v>39</v>
      </c>
      <c r="C22" s="566"/>
      <c r="D22" s="566"/>
      <c r="E22" s="566"/>
      <c r="F22" s="567"/>
      <c r="G22" s="545" t="s">
        <v>40</v>
      </c>
      <c r="H22" s="410"/>
      <c r="I22" s="410"/>
      <c r="J22" s="456"/>
      <c r="K22" s="456"/>
      <c r="L22" s="410" t="s">
        <v>41</v>
      </c>
      <c r="M22" s="410"/>
      <c r="N22" s="419"/>
      <c r="O22" s="419"/>
      <c r="P22" s="419"/>
      <c r="Q22" s="419"/>
      <c r="R22" s="420"/>
      <c r="S22" s="413"/>
      <c r="T22" s="413"/>
      <c r="U22" s="413"/>
      <c r="V22" s="413"/>
      <c r="W22" s="413"/>
      <c r="X22" s="484" t="s">
        <v>42</v>
      </c>
      <c r="Y22" s="484"/>
      <c r="Z22" s="485"/>
      <c r="AA22" s="52" t="str">
        <f>J22&amp;""</f>
        <v/>
      </c>
      <c r="AB22" s="52"/>
      <c r="AC22" s="52"/>
      <c r="AD22" s="52"/>
      <c r="AE22" s="52"/>
      <c r="AF22" s="258"/>
      <c r="AG22" s="259"/>
      <c r="AH22" s="259"/>
      <c r="AI22" s="259"/>
      <c r="AJ22" s="259"/>
      <c r="AL22" s="426" t="s">
        <v>43</v>
      </c>
    </row>
    <row r="23" spans="2:38" ht="21" customHeight="1" x14ac:dyDescent="0.2">
      <c r="B23" s="466"/>
      <c r="C23" s="467"/>
      <c r="D23" s="467"/>
      <c r="E23" s="467"/>
      <c r="F23" s="468"/>
      <c r="G23" s="424"/>
      <c r="H23" s="425"/>
      <c r="I23" s="425"/>
      <c r="J23" s="425"/>
      <c r="K23" s="425"/>
      <c r="L23" s="425"/>
      <c r="M23" s="417" t="s">
        <v>44</v>
      </c>
      <c r="N23" s="417"/>
      <c r="O23" s="417"/>
      <c r="P23" s="417"/>
      <c r="Q23" s="417"/>
      <c r="R23" s="418"/>
      <c r="S23" s="215" t="s">
        <v>45</v>
      </c>
      <c r="T23" s="414"/>
      <c r="U23" s="414"/>
      <c r="V23" s="414"/>
      <c r="W23" s="414"/>
      <c r="X23" s="527" t="s">
        <v>46</v>
      </c>
      <c r="Y23" s="527"/>
      <c r="Z23" s="528"/>
      <c r="AA23" s="80">
        <f>S22</f>
        <v>0</v>
      </c>
      <c r="AB23" s="188" t="b">
        <v>0</v>
      </c>
      <c r="AC23" s="52"/>
      <c r="AD23" s="52"/>
      <c r="AE23" s="52"/>
      <c r="AF23" s="258"/>
      <c r="AG23" s="259"/>
      <c r="AH23" s="259"/>
      <c r="AI23" s="259"/>
      <c r="AJ23" s="259"/>
      <c r="AL23" s="427"/>
    </row>
    <row r="24" spans="2:38" ht="21" customHeight="1" x14ac:dyDescent="0.2">
      <c r="B24" s="447" t="s">
        <v>47</v>
      </c>
      <c r="C24" s="461"/>
      <c r="D24" s="461"/>
      <c r="E24" s="461"/>
      <c r="F24" s="462"/>
      <c r="G24" s="530" t="s">
        <v>48</v>
      </c>
      <c r="H24" s="531"/>
      <c r="I24" s="531"/>
      <c r="J24" s="532"/>
      <c r="K24" s="532"/>
      <c r="L24" s="521" t="s">
        <v>41</v>
      </c>
      <c r="M24" s="521"/>
      <c r="N24" s="421"/>
      <c r="O24" s="421"/>
      <c r="P24" s="421"/>
      <c r="Q24" s="421"/>
      <c r="R24" s="422"/>
      <c r="S24" s="415"/>
      <c r="T24" s="415"/>
      <c r="U24" s="415"/>
      <c r="V24" s="415"/>
      <c r="W24" s="415"/>
      <c r="X24" s="499" t="s">
        <v>49</v>
      </c>
      <c r="Y24" s="499"/>
      <c r="Z24" s="529"/>
      <c r="AA24" s="52" t="str">
        <f>J24&amp;""</f>
        <v/>
      </c>
      <c r="AB24" s="52"/>
      <c r="AC24" s="52"/>
      <c r="AD24" s="261" t="str">
        <f>IF(AA24="","",IF(G24="平成",AA24+1988,IF(G24="令和",AA24+2018,AA24)))</f>
        <v/>
      </c>
      <c r="AE24" s="262" t="str">
        <f>IF(OR(G24="",AD24=""),"",DATE(AD24,4,1))</f>
        <v/>
      </c>
      <c r="AF24" s="258"/>
      <c r="AG24" s="259"/>
      <c r="AH24" s="259"/>
      <c r="AI24" s="259"/>
      <c r="AJ24" s="259"/>
      <c r="AL24" s="428"/>
    </row>
    <row r="25" spans="2:38" ht="21" customHeight="1" thickBot="1" x14ac:dyDescent="0.25">
      <c r="B25" s="466"/>
      <c r="C25" s="467"/>
      <c r="D25" s="467"/>
      <c r="E25" s="467"/>
      <c r="F25" s="468"/>
      <c r="G25" s="424"/>
      <c r="H25" s="425"/>
      <c r="I25" s="425"/>
      <c r="J25" s="425"/>
      <c r="K25" s="425"/>
      <c r="L25" s="425"/>
      <c r="M25" s="417" t="s">
        <v>50</v>
      </c>
      <c r="N25" s="417"/>
      <c r="O25" s="417"/>
      <c r="P25" s="417"/>
      <c r="Q25" s="417"/>
      <c r="R25" s="418"/>
      <c r="S25" s="215" t="s">
        <v>45</v>
      </c>
      <c r="T25" s="416"/>
      <c r="U25" s="416"/>
      <c r="V25" s="416"/>
      <c r="W25" s="416"/>
      <c r="X25" s="489" t="s">
        <v>46</v>
      </c>
      <c r="Y25" s="489"/>
      <c r="Z25" s="490"/>
      <c r="AA25" s="80">
        <f>S24</f>
        <v>0</v>
      </c>
      <c r="AB25" s="188" t="b">
        <v>0</v>
      </c>
      <c r="AC25" s="52"/>
      <c r="AD25" s="261"/>
      <c r="AE25" s="188"/>
      <c r="AF25" s="258"/>
      <c r="AG25" s="259"/>
      <c r="AH25" s="259"/>
      <c r="AI25" s="259"/>
      <c r="AJ25" s="259"/>
      <c r="AL25" s="235" t="s">
        <v>51</v>
      </c>
    </row>
    <row r="26" spans="2:38" ht="21" customHeight="1" x14ac:dyDescent="0.2">
      <c r="B26" s="447" t="s">
        <v>52</v>
      </c>
      <c r="C26" s="461"/>
      <c r="D26" s="462"/>
      <c r="E26" s="457" t="s">
        <v>53</v>
      </c>
      <c r="F26" s="458"/>
      <c r="G26" s="530" t="s">
        <v>54</v>
      </c>
      <c r="H26" s="531"/>
      <c r="I26" s="531"/>
      <c r="J26" s="514"/>
      <c r="K26" s="514"/>
      <c r="L26" s="491" t="s">
        <v>41</v>
      </c>
      <c r="M26" s="492"/>
      <c r="N26" s="684" t="s">
        <v>55</v>
      </c>
      <c r="O26" s="685"/>
      <c r="P26" s="685"/>
      <c r="Q26" s="685"/>
      <c r="R26" s="686"/>
      <c r="S26" s="683"/>
      <c r="T26" s="683"/>
      <c r="U26" s="683"/>
      <c r="V26" s="683"/>
      <c r="W26" s="683"/>
      <c r="X26" s="403" t="s">
        <v>49</v>
      </c>
      <c r="Y26" s="403"/>
      <c r="Z26" s="404"/>
      <c r="AA26" s="80">
        <f t="shared" ref="AA26:AA33" si="0">S26</f>
        <v>0</v>
      </c>
      <c r="AB26" s="52" t="str">
        <f>J26&amp;""</f>
        <v/>
      </c>
      <c r="AC26" s="52"/>
      <c r="AD26" s="261" t="str">
        <f>IF(AB26="","",IF(G26="平成",AB26+1988,IF(G26="令和",AB26+2018,AB26)))</f>
        <v/>
      </c>
      <c r="AE26" s="262" t="str">
        <f>IF(AB26="","",DATE(AD26,4,1))</f>
        <v/>
      </c>
      <c r="AF26" s="258"/>
      <c r="AG26" s="259" t="s">
        <v>56</v>
      </c>
      <c r="AH26" s="263">
        <f>SUM(AA34)</f>
        <v>0</v>
      </c>
      <c r="AI26" s="259"/>
      <c r="AJ26" s="259" t="b">
        <f>IF(AH26&lt;50,TRUE,FALSE)</f>
        <v>1</v>
      </c>
      <c r="AL26" s="670" t="s">
        <v>57</v>
      </c>
    </row>
    <row r="27" spans="2:38" ht="21" customHeight="1" x14ac:dyDescent="0.2">
      <c r="B27" s="463"/>
      <c r="C27" s="464"/>
      <c r="D27" s="465"/>
      <c r="E27" s="459"/>
      <c r="F27" s="460"/>
      <c r="G27" s="451"/>
      <c r="H27" s="452"/>
      <c r="I27" s="452"/>
      <c r="J27" s="411"/>
      <c r="K27" s="411"/>
      <c r="L27" s="411"/>
      <c r="M27" s="412"/>
      <c r="N27" s="679" t="s">
        <v>58</v>
      </c>
      <c r="O27" s="680"/>
      <c r="P27" s="680"/>
      <c r="Q27" s="680"/>
      <c r="R27" s="681"/>
      <c r="S27" s="682"/>
      <c r="T27" s="682"/>
      <c r="U27" s="682"/>
      <c r="V27" s="682"/>
      <c r="W27" s="682"/>
      <c r="X27" s="403" t="s">
        <v>49</v>
      </c>
      <c r="Y27" s="403"/>
      <c r="Z27" s="404"/>
      <c r="AA27" s="80">
        <f t="shared" si="0"/>
        <v>0</v>
      </c>
      <c r="AB27" s="188" t="b">
        <v>0</v>
      </c>
      <c r="AC27" s="52"/>
      <c r="AD27" s="261"/>
      <c r="AE27" s="188"/>
      <c r="AF27" s="258"/>
      <c r="AG27" s="259" t="s">
        <v>59</v>
      </c>
      <c r="AH27" s="263">
        <f>SUM(AA36)</f>
        <v>0</v>
      </c>
      <c r="AI27" s="259"/>
      <c r="AJ27" s="259" t="b">
        <f>IF(AH27&lt;50,TRUE,FALSE)</f>
        <v>1</v>
      </c>
      <c r="AL27" s="671"/>
    </row>
    <row r="28" spans="2:38" ht="21" customHeight="1" x14ac:dyDescent="0.2">
      <c r="B28" s="463"/>
      <c r="C28" s="464"/>
      <c r="D28" s="465"/>
      <c r="E28" s="457" t="s">
        <v>60</v>
      </c>
      <c r="F28" s="458"/>
      <c r="G28" s="515" t="str">
        <f>""&amp;G26</f>
        <v>令和</v>
      </c>
      <c r="H28" s="491"/>
      <c r="I28" s="491"/>
      <c r="J28" s="493" t="str">
        <f>IF(AB26="","",AB26-1)</f>
        <v/>
      </c>
      <c r="K28" s="493"/>
      <c r="L28" s="491" t="s">
        <v>41</v>
      </c>
      <c r="M28" s="492"/>
      <c r="N28" s="684" t="s">
        <v>55</v>
      </c>
      <c r="O28" s="685"/>
      <c r="P28" s="685"/>
      <c r="Q28" s="685"/>
      <c r="R28" s="686"/>
      <c r="S28" s="683"/>
      <c r="T28" s="683"/>
      <c r="U28" s="683"/>
      <c r="V28" s="683"/>
      <c r="W28" s="683"/>
      <c r="X28" s="403" t="s">
        <v>49</v>
      </c>
      <c r="Y28" s="403"/>
      <c r="Z28" s="404"/>
      <c r="AA28" s="80">
        <f t="shared" si="0"/>
        <v>0</v>
      </c>
      <c r="AB28" s="52"/>
      <c r="AC28" s="52"/>
      <c r="AD28" s="261" t="str">
        <f>IF(AD26="","",AD26-1)</f>
        <v/>
      </c>
      <c r="AE28" s="262" t="str">
        <f>IF(AB26="","",DATE(AD28,4,1))</f>
        <v/>
      </c>
      <c r="AF28" s="258"/>
      <c r="AG28" s="259" t="s">
        <v>61</v>
      </c>
      <c r="AH28" s="263">
        <f>SUM(AA26,AA28,AA30,AA32,N34)</f>
        <v>0</v>
      </c>
      <c r="AI28" s="259"/>
      <c r="AJ28" s="259" t="b">
        <f>IF(AH28&lt;100,TRUE,FALSE)</f>
        <v>1</v>
      </c>
      <c r="AL28" s="671"/>
    </row>
    <row r="29" spans="2:38" ht="21" customHeight="1" x14ac:dyDescent="0.2">
      <c r="B29" s="463"/>
      <c r="C29" s="464"/>
      <c r="D29" s="465"/>
      <c r="E29" s="459"/>
      <c r="F29" s="460"/>
      <c r="G29" s="451"/>
      <c r="H29" s="452"/>
      <c r="I29" s="452"/>
      <c r="J29" s="411"/>
      <c r="K29" s="411"/>
      <c r="L29" s="411"/>
      <c r="M29" s="412"/>
      <c r="N29" s="679" t="s">
        <v>58</v>
      </c>
      <c r="O29" s="680"/>
      <c r="P29" s="680"/>
      <c r="Q29" s="680"/>
      <c r="R29" s="681"/>
      <c r="S29" s="682"/>
      <c r="T29" s="682"/>
      <c r="U29" s="682"/>
      <c r="V29" s="682"/>
      <c r="W29" s="682"/>
      <c r="X29" s="403" t="s">
        <v>49</v>
      </c>
      <c r="Y29" s="403"/>
      <c r="Z29" s="404"/>
      <c r="AA29" s="80">
        <f t="shared" si="0"/>
        <v>0</v>
      </c>
      <c r="AB29" s="188" t="b">
        <v>0</v>
      </c>
      <c r="AC29" s="52"/>
      <c r="AD29" s="261"/>
      <c r="AE29" s="188"/>
      <c r="AF29" s="258"/>
      <c r="AG29" s="259" t="s">
        <v>62</v>
      </c>
      <c r="AH29" s="263">
        <f>SUM(AA27,AA29,AA31,AA33,N36)</f>
        <v>0</v>
      </c>
      <c r="AI29" s="259"/>
      <c r="AJ29" s="259" t="b">
        <f>IF(AH29&lt;100,TRUE,FALSE)</f>
        <v>1</v>
      </c>
      <c r="AL29" s="671"/>
    </row>
    <row r="30" spans="2:38" ht="21" customHeight="1" x14ac:dyDescent="0.2">
      <c r="B30" s="463"/>
      <c r="C30" s="464"/>
      <c r="D30" s="465"/>
      <c r="E30" s="457" t="s">
        <v>63</v>
      </c>
      <c r="F30" s="458"/>
      <c r="G30" s="515" t="str">
        <f>""&amp;G26</f>
        <v>令和</v>
      </c>
      <c r="H30" s="491"/>
      <c r="I30" s="491"/>
      <c r="J30" s="493" t="str">
        <f>IF(AB26="","",AB26-2)</f>
        <v/>
      </c>
      <c r="K30" s="493"/>
      <c r="L30" s="491" t="s">
        <v>41</v>
      </c>
      <c r="M30" s="492"/>
      <c r="N30" s="684" t="s">
        <v>55</v>
      </c>
      <c r="O30" s="685"/>
      <c r="P30" s="685"/>
      <c r="Q30" s="685"/>
      <c r="R30" s="686"/>
      <c r="S30" s="683"/>
      <c r="T30" s="683"/>
      <c r="U30" s="683"/>
      <c r="V30" s="683"/>
      <c r="W30" s="683"/>
      <c r="X30" s="403" t="s">
        <v>49</v>
      </c>
      <c r="Y30" s="403"/>
      <c r="Z30" s="404"/>
      <c r="AA30" s="80">
        <f t="shared" si="0"/>
        <v>0</v>
      </c>
      <c r="AB30" s="52"/>
      <c r="AC30" s="52"/>
      <c r="AD30" s="261" t="str">
        <f>IF(AD26="","",AD26-2)</f>
        <v/>
      </c>
      <c r="AE30" s="262" t="str">
        <f>IF(AB26="","",DATE(AD30,4,1))</f>
        <v/>
      </c>
      <c r="AF30" s="258"/>
      <c r="AG30" s="259"/>
      <c r="AH30" s="259"/>
      <c r="AI30" s="259"/>
      <c r="AJ30" s="259"/>
      <c r="AL30" s="671"/>
    </row>
    <row r="31" spans="2:38" ht="21" customHeight="1" x14ac:dyDescent="0.2">
      <c r="B31" s="463"/>
      <c r="C31" s="464"/>
      <c r="D31" s="465"/>
      <c r="E31" s="459"/>
      <c r="F31" s="460"/>
      <c r="G31" s="451"/>
      <c r="H31" s="452"/>
      <c r="I31" s="452"/>
      <c r="J31" s="411"/>
      <c r="K31" s="411"/>
      <c r="L31" s="411"/>
      <c r="M31" s="412"/>
      <c r="N31" s="679" t="s">
        <v>58</v>
      </c>
      <c r="O31" s="680"/>
      <c r="P31" s="680"/>
      <c r="Q31" s="680"/>
      <c r="R31" s="681"/>
      <c r="S31" s="682"/>
      <c r="T31" s="682"/>
      <c r="U31" s="682"/>
      <c r="V31" s="682"/>
      <c r="W31" s="682"/>
      <c r="X31" s="403" t="s">
        <v>49</v>
      </c>
      <c r="Y31" s="403"/>
      <c r="Z31" s="404"/>
      <c r="AA31" s="80">
        <f t="shared" si="0"/>
        <v>0</v>
      </c>
      <c r="AB31" s="188" t="b">
        <v>0</v>
      </c>
      <c r="AC31" s="52"/>
      <c r="AD31" s="261"/>
      <c r="AE31" s="188"/>
      <c r="AF31" s="258"/>
      <c r="AG31" s="259"/>
      <c r="AH31" s="259"/>
      <c r="AI31" s="259"/>
      <c r="AJ31" s="259"/>
      <c r="AL31" s="671"/>
    </row>
    <row r="32" spans="2:38" ht="21" customHeight="1" x14ac:dyDescent="0.2">
      <c r="B32" s="463"/>
      <c r="C32" s="464"/>
      <c r="D32" s="465"/>
      <c r="E32" s="457" t="s">
        <v>64</v>
      </c>
      <c r="F32" s="458"/>
      <c r="G32" s="515" t="str">
        <f>""&amp;G26</f>
        <v>令和</v>
      </c>
      <c r="H32" s="491"/>
      <c r="I32" s="491"/>
      <c r="J32" s="493" t="str">
        <f>IF(AB26="","",AB26-3)</f>
        <v/>
      </c>
      <c r="K32" s="493"/>
      <c r="L32" s="491" t="s">
        <v>41</v>
      </c>
      <c r="M32" s="492"/>
      <c r="N32" s="684" t="s">
        <v>55</v>
      </c>
      <c r="O32" s="685"/>
      <c r="P32" s="685"/>
      <c r="Q32" s="685"/>
      <c r="R32" s="686"/>
      <c r="S32" s="683"/>
      <c r="T32" s="683"/>
      <c r="U32" s="683"/>
      <c r="V32" s="683"/>
      <c r="W32" s="683"/>
      <c r="X32" s="403" t="s">
        <v>49</v>
      </c>
      <c r="Y32" s="403"/>
      <c r="Z32" s="404"/>
      <c r="AA32" s="80">
        <f t="shared" si="0"/>
        <v>0</v>
      </c>
      <c r="AB32" s="52"/>
      <c r="AC32" s="52"/>
      <c r="AD32" s="261" t="str">
        <f>IF(AD26="","",AD26-3)</f>
        <v/>
      </c>
      <c r="AE32" s="262" t="str">
        <f>IF(AB26="","",DATE(AD32,4,1))</f>
        <v/>
      </c>
      <c r="AF32" s="258"/>
      <c r="AG32" s="259"/>
      <c r="AH32" s="259"/>
      <c r="AI32" s="259"/>
      <c r="AJ32" s="259"/>
      <c r="AL32" s="671"/>
    </row>
    <row r="33" spans="2:38" ht="21" customHeight="1" x14ac:dyDescent="0.2">
      <c r="B33" s="466"/>
      <c r="C33" s="467"/>
      <c r="D33" s="468"/>
      <c r="E33" s="459"/>
      <c r="F33" s="460"/>
      <c r="G33" s="451"/>
      <c r="H33" s="452"/>
      <c r="I33" s="452"/>
      <c r="J33" s="411"/>
      <c r="K33" s="411"/>
      <c r="L33" s="411"/>
      <c r="M33" s="412"/>
      <c r="N33" s="679" t="s">
        <v>58</v>
      </c>
      <c r="O33" s="680"/>
      <c r="P33" s="680"/>
      <c r="Q33" s="680"/>
      <c r="R33" s="681"/>
      <c r="S33" s="682"/>
      <c r="T33" s="682"/>
      <c r="U33" s="682"/>
      <c r="V33" s="682"/>
      <c r="W33" s="682"/>
      <c r="X33" s="403" t="s">
        <v>49</v>
      </c>
      <c r="Y33" s="403"/>
      <c r="Z33" s="404"/>
      <c r="AA33" s="80">
        <f t="shared" si="0"/>
        <v>0</v>
      </c>
      <c r="AB33" s="188" t="b">
        <v>0</v>
      </c>
      <c r="AC33" s="52"/>
      <c r="AD33" s="261"/>
      <c r="AE33" s="188"/>
      <c r="AF33" s="258"/>
      <c r="AG33" s="259"/>
      <c r="AH33" s="259"/>
      <c r="AI33" s="259"/>
      <c r="AJ33" s="259"/>
      <c r="AL33" s="671"/>
    </row>
    <row r="34" spans="2:38" ht="21" customHeight="1" thickBot="1" x14ac:dyDescent="0.25">
      <c r="B34" s="447" t="s">
        <v>65</v>
      </c>
      <c r="C34" s="506"/>
      <c r="D34" s="507"/>
      <c r="E34" s="610"/>
      <c r="F34" s="611"/>
      <c r="G34" s="606" t="s">
        <v>55</v>
      </c>
      <c r="H34" s="607"/>
      <c r="I34" s="607"/>
      <c r="J34" s="607"/>
      <c r="K34" s="607"/>
      <c r="L34" s="607"/>
      <c r="M34" s="607"/>
      <c r="N34" s="608"/>
      <c r="O34" s="609"/>
      <c r="P34" s="609"/>
      <c r="Q34" s="609"/>
      <c r="R34" s="609"/>
      <c r="S34" s="595" t="s">
        <v>66</v>
      </c>
      <c r="T34" s="595"/>
      <c r="U34" s="236" t="s">
        <v>67</v>
      </c>
      <c r="V34" s="620"/>
      <c r="W34" s="620"/>
      <c r="X34" s="499" t="s">
        <v>68</v>
      </c>
      <c r="Y34" s="500"/>
      <c r="Z34" s="501"/>
      <c r="AA34" s="80">
        <f>N34</f>
        <v>0</v>
      </c>
      <c r="AB34" s="52"/>
      <c r="AC34" s="52"/>
      <c r="AD34" s="52"/>
      <c r="AE34" s="52"/>
      <c r="AF34" s="258"/>
      <c r="AG34" s="259"/>
      <c r="AH34" s="259"/>
      <c r="AI34" s="259"/>
      <c r="AJ34" s="259"/>
      <c r="AL34" s="672"/>
    </row>
    <row r="35" spans="2:38" ht="21" customHeight="1" x14ac:dyDescent="0.2">
      <c r="B35" s="508"/>
      <c r="C35" s="509"/>
      <c r="D35" s="510"/>
      <c r="E35" s="612"/>
      <c r="F35" s="613"/>
      <c r="G35" s="600" t="s">
        <v>69</v>
      </c>
      <c r="H35" s="601"/>
      <c r="I35" s="601"/>
      <c r="J35" s="407" t="s">
        <v>70</v>
      </c>
      <c r="K35" s="408"/>
      <c r="L35" s="408"/>
      <c r="M35" s="409"/>
      <c r="N35" s="615"/>
      <c r="O35" s="596"/>
      <c r="P35" s="596"/>
      <c r="Q35" s="596"/>
      <c r="R35" s="596"/>
      <c r="S35" s="596"/>
      <c r="T35" s="596"/>
      <c r="U35" s="596"/>
      <c r="V35" s="596"/>
      <c r="W35" s="596"/>
      <c r="X35" s="497" t="s">
        <v>49</v>
      </c>
      <c r="Y35" s="497"/>
      <c r="Z35" s="498"/>
      <c r="AA35" s="52"/>
      <c r="AB35" s="188" t="b">
        <v>0</v>
      </c>
      <c r="AC35" s="52"/>
      <c r="AD35" s="52"/>
      <c r="AE35" s="52"/>
      <c r="AF35" s="258"/>
      <c r="AG35" s="259"/>
      <c r="AH35" s="259"/>
      <c r="AI35" s="259"/>
      <c r="AJ35" s="259"/>
      <c r="AL35" s="647" t="s">
        <v>71</v>
      </c>
    </row>
    <row r="36" spans="2:38" ht="21" customHeight="1" thickBot="1" x14ac:dyDescent="0.25">
      <c r="B36" s="508"/>
      <c r="C36" s="509"/>
      <c r="D36" s="510"/>
      <c r="E36" s="612"/>
      <c r="F36" s="613"/>
      <c r="G36" s="602"/>
      <c r="H36" s="603"/>
      <c r="I36" s="603"/>
      <c r="J36" s="407" t="s">
        <v>72</v>
      </c>
      <c r="K36" s="408"/>
      <c r="L36" s="408"/>
      <c r="M36" s="409"/>
      <c r="N36" s="615"/>
      <c r="O36" s="596"/>
      <c r="P36" s="596"/>
      <c r="Q36" s="596"/>
      <c r="R36" s="596"/>
      <c r="S36" s="596"/>
      <c r="T36" s="596"/>
      <c r="U36" s="596"/>
      <c r="V36" s="596"/>
      <c r="W36" s="596"/>
      <c r="X36" s="497" t="s">
        <v>49</v>
      </c>
      <c r="Y36" s="497"/>
      <c r="Z36" s="498"/>
      <c r="AA36" s="79">
        <f>N36</f>
        <v>0</v>
      </c>
      <c r="AB36" s="52"/>
      <c r="AC36" s="52"/>
      <c r="AD36" s="52"/>
      <c r="AE36" s="52"/>
      <c r="AF36" s="258"/>
      <c r="AG36" s="259"/>
      <c r="AH36" s="259"/>
      <c r="AI36" s="259"/>
      <c r="AJ36" s="259"/>
      <c r="AL36" s="648"/>
    </row>
    <row r="37" spans="2:38" ht="21" customHeight="1" x14ac:dyDescent="0.2">
      <c r="B37" s="508"/>
      <c r="C37" s="509"/>
      <c r="D37" s="510"/>
      <c r="E37" s="612"/>
      <c r="F37" s="613"/>
      <c r="G37" s="602"/>
      <c r="H37" s="603"/>
      <c r="I37" s="603"/>
      <c r="J37" s="516" t="s">
        <v>73</v>
      </c>
      <c r="K37" s="517"/>
      <c r="L37" s="517"/>
      <c r="M37" s="518"/>
      <c r="N37" s="237" t="s">
        <v>67</v>
      </c>
      <c r="O37" s="402"/>
      <c r="P37" s="402"/>
      <c r="Q37" s="402"/>
      <c r="R37" s="238" t="s">
        <v>74</v>
      </c>
      <c r="S37" s="616"/>
      <c r="T37" s="616"/>
      <c r="U37" s="616"/>
      <c r="V37" s="616"/>
      <c r="W37" s="616"/>
      <c r="X37" s="499" t="s">
        <v>66</v>
      </c>
      <c r="Y37" s="499"/>
      <c r="Z37" s="529"/>
      <c r="AA37" s="52"/>
      <c r="AB37" s="52"/>
      <c r="AC37" s="52"/>
      <c r="AD37" s="52"/>
      <c r="AE37" s="52"/>
      <c r="AF37" s="258"/>
      <c r="AG37" s="259"/>
      <c r="AH37" s="259"/>
      <c r="AI37" s="259"/>
      <c r="AJ37" s="259"/>
    </row>
    <row r="38" spans="2:38" ht="21" hidden="1" customHeight="1" x14ac:dyDescent="0.2">
      <c r="B38" s="449"/>
      <c r="C38" s="511"/>
      <c r="D38" s="450"/>
      <c r="E38" s="614"/>
      <c r="F38" s="412"/>
      <c r="G38" s="604"/>
      <c r="H38" s="605"/>
      <c r="I38" s="605"/>
      <c r="J38" s="226"/>
      <c r="K38" s="512"/>
      <c r="L38" s="513"/>
      <c r="M38" s="513"/>
      <c r="N38" s="513"/>
      <c r="O38" s="513"/>
      <c r="P38" s="513"/>
      <c r="Q38" s="513"/>
      <c r="R38" s="513"/>
      <c r="S38" s="513"/>
      <c r="T38" s="513"/>
      <c r="U38" s="513"/>
      <c r="V38" s="513"/>
      <c r="W38" s="513"/>
      <c r="X38" s="489"/>
      <c r="Y38" s="489"/>
      <c r="Z38" s="490"/>
      <c r="AA38" s="52"/>
      <c r="AB38" s="52"/>
      <c r="AC38" s="52"/>
      <c r="AD38" s="52"/>
      <c r="AE38" s="52"/>
      <c r="AF38" s="258"/>
      <c r="AG38" s="259"/>
      <c r="AH38" s="259"/>
      <c r="AI38" s="259"/>
      <c r="AJ38" s="259"/>
    </row>
    <row r="39" spans="2:38" ht="21" customHeight="1" x14ac:dyDescent="0.2">
      <c r="B39" s="447" t="s">
        <v>75</v>
      </c>
      <c r="C39" s="448"/>
      <c r="D39" s="592" t="s">
        <v>76</v>
      </c>
      <c r="E39" s="593"/>
      <c r="F39" s="594"/>
      <c r="G39" s="618"/>
      <c r="H39" s="619"/>
      <c r="I39" s="619"/>
      <c r="J39" s="619"/>
      <c r="K39" s="619"/>
      <c r="L39" s="619"/>
      <c r="M39" s="619"/>
      <c r="N39" s="597" t="s">
        <v>55</v>
      </c>
      <c r="O39" s="598"/>
      <c r="P39" s="598"/>
      <c r="Q39" s="598"/>
      <c r="R39" s="599"/>
      <c r="S39" s="596"/>
      <c r="T39" s="596"/>
      <c r="U39" s="596"/>
      <c r="V39" s="596"/>
      <c r="W39" s="596"/>
      <c r="X39" s="486" t="s">
        <v>49</v>
      </c>
      <c r="Y39" s="487"/>
      <c r="Z39" s="488"/>
      <c r="AA39" s="52"/>
      <c r="AB39" s="188" t="b">
        <v>0</v>
      </c>
      <c r="AC39" s="52"/>
      <c r="AD39" s="52"/>
      <c r="AE39" s="52"/>
      <c r="AF39" s="258"/>
      <c r="AG39" s="259"/>
      <c r="AH39" s="259"/>
      <c r="AI39" s="259"/>
      <c r="AJ39" s="259"/>
    </row>
    <row r="40" spans="2:38" ht="21" customHeight="1" x14ac:dyDescent="0.2">
      <c r="B40" s="449"/>
      <c r="C40" s="450"/>
      <c r="D40" s="525" t="s">
        <v>77</v>
      </c>
      <c r="E40" s="653"/>
      <c r="F40" s="654"/>
      <c r="G40" s="483"/>
      <c r="H40" s="400"/>
      <c r="I40" s="391"/>
      <c r="J40" s="391"/>
      <c r="K40" s="391"/>
      <c r="L40" s="391"/>
      <c r="M40" s="269"/>
      <c r="N40" s="391"/>
      <c r="O40" s="391"/>
      <c r="P40" s="391"/>
      <c r="Q40" s="391"/>
      <c r="R40" s="400"/>
      <c r="S40" s="400"/>
      <c r="T40" s="400"/>
      <c r="U40" s="400"/>
      <c r="V40" s="400"/>
      <c r="W40" s="400"/>
      <c r="X40" s="400"/>
      <c r="Y40" s="400"/>
      <c r="Z40" s="401"/>
      <c r="AA40" s="52" t="b">
        <v>0</v>
      </c>
      <c r="AB40" s="52" t="b">
        <v>0</v>
      </c>
      <c r="AC40" s="52"/>
      <c r="AD40" s="52"/>
      <c r="AE40" s="52"/>
      <c r="AF40" s="258"/>
      <c r="AG40" s="259"/>
      <c r="AH40" s="259"/>
      <c r="AI40" s="259"/>
      <c r="AJ40" s="259"/>
      <c r="AL40" s="429" t="s">
        <v>78</v>
      </c>
    </row>
    <row r="41" spans="2:38" ht="21" customHeight="1" x14ac:dyDescent="0.2">
      <c r="B41" s="533" t="s">
        <v>79</v>
      </c>
      <c r="C41" s="534"/>
      <c r="D41" s="534"/>
      <c r="E41" s="534"/>
      <c r="F41" s="535"/>
      <c r="G41" s="562"/>
      <c r="H41" s="563"/>
      <c r="I41" s="563"/>
      <c r="J41" s="563"/>
      <c r="K41" s="563"/>
      <c r="L41" s="563"/>
      <c r="M41" s="563"/>
      <c r="N41" s="563"/>
      <c r="O41" s="563"/>
      <c r="P41" s="563"/>
      <c r="Q41" s="563"/>
      <c r="R41" s="563"/>
      <c r="S41" s="563"/>
      <c r="T41" s="563"/>
      <c r="U41" s="563"/>
      <c r="V41" s="563"/>
      <c r="W41" s="563"/>
      <c r="X41" s="563"/>
      <c r="Y41" s="563"/>
      <c r="Z41" s="564"/>
      <c r="AA41" s="52"/>
      <c r="AB41" s="52"/>
      <c r="AC41" s="52"/>
      <c r="AD41" s="52"/>
      <c r="AE41" s="52"/>
      <c r="AF41" s="258"/>
      <c r="AG41" s="259"/>
      <c r="AH41" s="259"/>
      <c r="AI41" s="259"/>
      <c r="AJ41" s="259"/>
      <c r="AL41" s="430"/>
    </row>
    <row r="42" spans="2:38" ht="21" customHeight="1" thickBot="1" x14ac:dyDescent="0.25">
      <c r="B42" s="494" t="s">
        <v>80</v>
      </c>
      <c r="C42" s="495"/>
      <c r="D42" s="495"/>
      <c r="E42" s="495"/>
      <c r="F42" s="496"/>
      <c r="G42" s="541"/>
      <c r="H42" s="542"/>
      <c r="I42" s="542"/>
      <c r="J42" s="542"/>
      <c r="K42" s="542"/>
      <c r="L42" s="542"/>
      <c r="M42" s="542"/>
      <c r="N42" s="542"/>
      <c r="O42" s="542"/>
      <c r="P42" s="542"/>
      <c r="Q42" s="542"/>
      <c r="R42" s="542"/>
      <c r="S42" s="542"/>
      <c r="T42" s="542"/>
      <c r="U42" s="542"/>
      <c r="V42" s="542"/>
      <c r="W42" s="542"/>
      <c r="X42" s="542"/>
      <c r="Y42" s="542"/>
      <c r="Z42" s="543"/>
      <c r="AA42" s="271" t="e">
        <f>VLOOKUP(★入力シート★!G42,記号項目!F2:G22,2,FALSE)</f>
        <v>#N/A</v>
      </c>
      <c r="AB42" s="52"/>
      <c r="AC42" s="52"/>
      <c r="AD42" s="52"/>
      <c r="AE42" s="52"/>
      <c r="AF42" s="258"/>
      <c r="AG42" s="259"/>
      <c r="AH42" s="259"/>
      <c r="AI42" s="259"/>
      <c r="AJ42" s="264"/>
      <c r="AL42" s="239"/>
    </row>
    <row r="43" spans="2:38" ht="12" customHeight="1" thickBot="1" x14ac:dyDescent="0.25">
      <c r="B43" s="1"/>
      <c r="C43" s="1"/>
      <c r="D43" s="1"/>
      <c r="E43" s="1"/>
      <c r="F43" s="1"/>
      <c r="G43" s="233"/>
      <c r="H43" s="233"/>
      <c r="I43" s="234"/>
      <c r="J43" s="234"/>
      <c r="K43" s="234"/>
      <c r="L43" s="234"/>
      <c r="M43" s="234"/>
      <c r="N43" s="234"/>
      <c r="O43" s="234"/>
      <c r="P43" s="234"/>
      <c r="Q43" s="234"/>
      <c r="R43" s="234"/>
      <c r="S43" s="234"/>
      <c r="T43" s="234"/>
      <c r="U43" s="234"/>
      <c r="V43" s="234"/>
      <c r="W43" s="234"/>
      <c r="X43" s="234"/>
      <c r="Y43" s="234"/>
      <c r="Z43" s="234"/>
      <c r="AA43" s="52"/>
      <c r="AB43" s="52"/>
      <c r="AC43" s="52"/>
      <c r="AD43" s="52"/>
      <c r="AE43" s="52"/>
      <c r="AF43" s="258"/>
      <c r="AG43" s="259"/>
      <c r="AH43" s="259"/>
      <c r="AI43" s="259"/>
      <c r="AJ43" s="260"/>
    </row>
    <row r="44" spans="2:38" ht="21" customHeight="1" thickBot="1" x14ac:dyDescent="0.25">
      <c r="B44" s="1" t="s">
        <v>81</v>
      </c>
      <c r="C44" s="1"/>
      <c r="D44" s="1"/>
      <c r="E44" s="1"/>
      <c r="F44" s="1"/>
      <c r="G44" s="233"/>
      <c r="H44" s="233"/>
      <c r="I44" s="234"/>
      <c r="J44" s="234"/>
      <c r="K44" s="234"/>
      <c r="L44" s="234"/>
      <c r="M44" s="234"/>
      <c r="N44" s="234"/>
      <c r="O44" s="234"/>
      <c r="P44" s="234"/>
      <c r="Q44" s="234"/>
      <c r="R44" s="234"/>
      <c r="S44" s="234"/>
      <c r="T44" s="234"/>
      <c r="U44" s="234"/>
      <c r="V44" s="234"/>
      <c r="W44" s="234"/>
      <c r="X44" s="234"/>
      <c r="Y44" s="234"/>
      <c r="Z44" s="234"/>
      <c r="AA44" s="52"/>
      <c r="AB44" s="52"/>
      <c r="AC44" s="52"/>
      <c r="AD44" s="52"/>
      <c r="AE44" s="52"/>
      <c r="AF44" s="258"/>
      <c r="AG44" s="259"/>
      <c r="AH44" s="259"/>
      <c r="AI44" s="260"/>
      <c r="AJ44" s="265"/>
      <c r="AL44" s="687" t="s">
        <v>82</v>
      </c>
    </row>
    <row r="45" spans="2:38" ht="21" customHeight="1" thickBot="1" x14ac:dyDescent="0.25">
      <c r="B45" s="502" t="s">
        <v>83</v>
      </c>
      <c r="C45" s="503"/>
      <c r="D45" s="503"/>
      <c r="E45" s="503"/>
      <c r="F45" s="504"/>
      <c r="G45" s="589"/>
      <c r="H45" s="590"/>
      <c r="I45" s="393"/>
      <c r="J45" s="393"/>
      <c r="K45" s="393"/>
      <c r="L45" s="282"/>
      <c r="M45" s="282"/>
      <c r="N45" s="393"/>
      <c r="O45" s="393"/>
      <c r="P45" s="393"/>
      <c r="Q45" s="590"/>
      <c r="R45" s="590"/>
      <c r="S45" s="590"/>
      <c r="T45" s="590"/>
      <c r="U45" s="590"/>
      <c r="V45" s="590"/>
      <c r="W45" s="590"/>
      <c r="X45" s="590"/>
      <c r="Y45" s="590"/>
      <c r="Z45" s="591"/>
      <c r="AA45" s="52" t="b">
        <v>0</v>
      </c>
      <c r="AB45" s="52" t="b">
        <v>0</v>
      </c>
      <c r="AC45" s="52"/>
      <c r="AD45" s="52"/>
      <c r="AE45" s="52"/>
      <c r="AF45" s="258"/>
      <c r="AG45" s="259"/>
      <c r="AH45" s="259"/>
      <c r="AI45" s="259" t="s">
        <v>84</v>
      </c>
      <c r="AJ45" s="264" t="str">
        <f>IF(AB48="","",IF(VALUE(AJ48)&gt;=VALUE(AJ46),TRUE,FALSE))</f>
        <v/>
      </c>
      <c r="AL45" s="688"/>
    </row>
    <row r="46" spans="2:38" ht="21" customHeight="1" x14ac:dyDescent="0.2">
      <c r="B46" s="505" t="s">
        <v>85</v>
      </c>
      <c r="C46" s="505"/>
      <c r="D46" s="505"/>
      <c r="E46" s="505"/>
      <c r="F46" s="505"/>
      <c r="G46" s="505"/>
      <c r="H46" s="505"/>
      <c r="I46" s="505"/>
      <c r="J46" s="505"/>
      <c r="K46" s="505"/>
      <c r="L46" s="505"/>
      <c r="M46" s="505"/>
      <c r="N46" s="505"/>
      <c r="O46" s="505"/>
      <c r="P46" s="505"/>
      <c r="Q46" s="505"/>
      <c r="R46" s="505"/>
      <c r="S46" s="505"/>
      <c r="T46" s="505"/>
      <c r="U46" s="505"/>
      <c r="V46" s="505"/>
      <c r="W46" s="505"/>
      <c r="X46" s="505"/>
      <c r="Y46" s="505"/>
      <c r="Z46" s="505"/>
      <c r="AA46" s="52"/>
      <c r="AB46" s="52"/>
      <c r="AC46" s="52"/>
      <c r="AD46" s="52"/>
      <c r="AE46" s="52"/>
      <c r="AF46" s="258"/>
      <c r="AG46" s="259"/>
      <c r="AH46" s="259"/>
      <c r="AI46" s="259" t="s">
        <v>86</v>
      </c>
      <c r="AJ46" s="264" t="e">
        <f>YEAR(EDATE(AJ47,-3))&amp;"/4/1"</f>
        <v>#VALUE!</v>
      </c>
      <c r="AL46" s="240"/>
    </row>
    <row r="47" spans="2:38" ht="21" customHeight="1" thickBot="1" x14ac:dyDescent="0.25">
      <c r="B47" s="520" t="s">
        <v>87</v>
      </c>
      <c r="C47" s="520"/>
      <c r="D47" s="520"/>
      <c r="E47" s="520"/>
      <c r="F47" s="520"/>
      <c r="G47" s="520"/>
      <c r="H47" s="520"/>
      <c r="I47" s="520"/>
      <c r="J47" s="520"/>
      <c r="K47" s="520"/>
      <c r="L47" s="520"/>
      <c r="M47" s="520"/>
      <c r="N47" s="520"/>
      <c r="O47" s="520"/>
      <c r="P47" s="520"/>
      <c r="Q47" s="520"/>
      <c r="R47" s="520"/>
      <c r="S47" s="520"/>
      <c r="T47" s="520"/>
      <c r="U47" s="520"/>
      <c r="V47" s="520"/>
      <c r="W47" s="520"/>
      <c r="X47" s="520"/>
      <c r="Y47" s="520"/>
      <c r="Z47" s="520"/>
      <c r="AA47" s="52"/>
      <c r="AB47" s="52"/>
      <c r="AC47" s="52"/>
      <c r="AD47" s="52"/>
      <c r="AE47" s="52"/>
      <c r="AF47" s="258"/>
      <c r="AG47" s="259"/>
      <c r="AH47" s="265"/>
      <c r="AI47" s="259" t="s">
        <v>88</v>
      </c>
      <c r="AJ47" s="260" t="str">
        <f>IF(AB48="","",EDATE(AJ65,-12))</f>
        <v/>
      </c>
    </row>
    <row r="48" spans="2:38" ht="21" customHeight="1" thickTop="1" thickBot="1" x14ac:dyDescent="0.25">
      <c r="B48" s="522" t="s">
        <v>89</v>
      </c>
      <c r="C48" s="523"/>
      <c r="D48" s="523"/>
      <c r="E48" s="523"/>
      <c r="F48" s="524"/>
      <c r="G48" s="587"/>
      <c r="H48" s="588"/>
      <c r="I48" s="588"/>
      <c r="J48" s="398"/>
      <c r="K48" s="398"/>
      <c r="L48" s="241" t="s">
        <v>15</v>
      </c>
      <c r="M48" s="279"/>
      <c r="N48" s="398"/>
      <c r="O48" s="398"/>
      <c r="P48" s="216" t="s">
        <v>16</v>
      </c>
      <c r="Q48" s="279"/>
      <c r="R48" s="398"/>
      <c r="S48" s="398"/>
      <c r="T48" s="216" t="s">
        <v>17</v>
      </c>
      <c r="U48" s="649"/>
      <c r="V48" s="649"/>
      <c r="W48" s="649"/>
      <c r="X48" s="649"/>
      <c r="Y48" s="649"/>
      <c r="Z48" s="650"/>
      <c r="AA48" s="52"/>
      <c r="AB48" s="52" t="str">
        <f>J48&amp;""</f>
        <v/>
      </c>
      <c r="AC48" s="52" t="str">
        <f>N48&amp;""</f>
        <v/>
      </c>
      <c r="AD48" s="52" t="str">
        <f>R48&amp;""</f>
        <v/>
      </c>
      <c r="AE48" s="262" t="str">
        <f>IFERROR(AJ48,"")</f>
        <v/>
      </c>
      <c r="AF48" s="258"/>
      <c r="AG48" s="259" t="str">
        <f>IF(G48="平成",AB48+1988,IF(G48="令和",AB48+2018,IF(G48="昭和",AB48+1925,IF(G48="西暦",AB48,"0000"))))</f>
        <v>0000</v>
      </c>
      <c r="AH48" s="259" t="str">
        <f>AC48</f>
        <v/>
      </c>
      <c r="AI48" s="259" t="str">
        <f>AD48</f>
        <v/>
      </c>
      <c r="AJ48" s="264" t="str">
        <f>IF(AB48="","",DATE(AG48,AH48,AI48))</f>
        <v/>
      </c>
      <c r="AK48"/>
      <c r="AL48" s="242" t="s">
        <v>51</v>
      </c>
    </row>
    <row r="49" spans="2:45" ht="21" customHeight="1" thickTop="1" thickBot="1" x14ac:dyDescent="0.25">
      <c r="B49" s="494" t="s">
        <v>90</v>
      </c>
      <c r="C49" s="495"/>
      <c r="D49" s="495"/>
      <c r="E49" s="495"/>
      <c r="F49" s="496"/>
      <c r="G49" s="651"/>
      <c r="H49" s="652"/>
      <c r="I49" s="652"/>
      <c r="J49" s="399"/>
      <c r="K49" s="399"/>
      <c r="L49" s="230" t="s">
        <v>15</v>
      </c>
      <c r="M49" s="280"/>
      <c r="N49" s="399"/>
      <c r="O49" s="399"/>
      <c r="P49" s="230" t="s">
        <v>16</v>
      </c>
      <c r="Q49" s="280"/>
      <c r="R49" s="399"/>
      <c r="S49" s="399"/>
      <c r="T49" s="230" t="s">
        <v>17</v>
      </c>
      <c r="U49" s="405"/>
      <c r="V49" s="405"/>
      <c r="W49" s="405"/>
      <c r="X49" s="405"/>
      <c r="Y49" s="405"/>
      <c r="Z49" s="406"/>
      <c r="AA49" s="52"/>
      <c r="AB49" s="52" t="str">
        <f>J49&amp;""</f>
        <v/>
      </c>
      <c r="AC49" s="52" t="str">
        <f>N49&amp;""</f>
        <v/>
      </c>
      <c r="AD49" s="52" t="str">
        <f>R49&amp;""</f>
        <v/>
      </c>
      <c r="AE49" s="262" t="str">
        <f>IFERROR(AJ49,"")</f>
        <v/>
      </c>
      <c r="AF49" s="258"/>
      <c r="AG49" s="259" t="str">
        <f>IF(G49="平成",AB49+1988,IF(G49="令和",AB49+2018,IF(G49="昭和",AB49+1925,IF(G49="西暦",AB49,"0000"))))</f>
        <v>0000</v>
      </c>
      <c r="AH49" s="259" t="str">
        <f>AC49</f>
        <v/>
      </c>
      <c r="AI49" s="259" t="str">
        <f>AD49</f>
        <v/>
      </c>
      <c r="AJ49" s="264" t="str">
        <f>IF(AB49="","",DATE(AG49,AH49,AI49))</f>
        <v/>
      </c>
      <c r="AK49" s="70"/>
      <c r="AL49" s="243" t="s">
        <v>91</v>
      </c>
    </row>
    <row r="50" spans="2:45" ht="12" customHeight="1" thickBot="1" x14ac:dyDescent="0.25">
      <c r="B50" s="1"/>
      <c r="C50" s="1"/>
      <c r="D50" s="1"/>
      <c r="E50" s="1"/>
      <c r="F50" s="1"/>
      <c r="G50" s="233"/>
      <c r="H50" s="233"/>
      <c r="I50" s="234"/>
      <c r="J50" s="234"/>
      <c r="K50" s="234"/>
      <c r="L50" s="234"/>
      <c r="M50" s="234"/>
      <c r="N50" s="234"/>
      <c r="O50" s="234"/>
      <c r="P50" s="234"/>
      <c r="Q50" s="234"/>
      <c r="R50" s="234"/>
      <c r="S50" s="234"/>
      <c r="T50" s="234"/>
      <c r="U50" s="234"/>
      <c r="V50" s="234"/>
      <c r="W50" s="234"/>
      <c r="X50" s="234"/>
      <c r="Y50" s="234"/>
      <c r="Z50" s="234"/>
      <c r="AA50" s="52"/>
      <c r="AB50" s="52"/>
      <c r="AC50" s="52"/>
      <c r="AD50" s="52"/>
      <c r="AE50" s="52"/>
      <c r="AF50" s="258"/>
      <c r="AG50" s="259"/>
      <c r="AH50" s="259"/>
      <c r="AI50" s="259" t="s">
        <v>92</v>
      </c>
      <c r="AJ50" s="264" t="str">
        <f>IF(AB48="","",IF(AJ48&gt;AJ47,TRUE,FALSE))</f>
        <v/>
      </c>
    </row>
    <row r="51" spans="2:45" ht="21" customHeight="1" thickBot="1" x14ac:dyDescent="0.25">
      <c r="B51" s="519" t="s">
        <v>93</v>
      </c>
      <c r="C51" s="520"/>
      <c r="D51" s="520"/>
      <c r="E51" s="520"/>
      <c r="F51" s="520"/>
      <c r="G51" s="520"/>
      <c r="H51" s="520"/>
      <c r="I51" s="520"/>
      <c r="J51" s="520"/>
      <c r="K51" s="520"/>
      <c r="L51" s="520"/>
      <c r="M51" s="520"/>
      <c r="N51" s="520"/>
      <c r="O51" s="520"/>
      <c r="P51" s="520"/>
      <c r="Q51" s="520"/>
      <c r="R51" s="520"/>
      <c r="S51" s="520"/>
      <c r="T51" s="520"/>
      <c r="U51" s="520"/>
      <c r="V51" s="520"/>
      <c r="W51" s="520"/>
      <c r="X51" s="520"/>
      <c r="Y51" s="520"/>
      <c r="Z51" s="520"/>
      <c r="AA51" s="52"/>
      <c r="AB51" s="52"/>
      <c r="AC51" s="52"/>
      <c r="AD51" s="52"/>
      <c r="AE51" s="52"/>
      <c r="AF51" s="258"/>
      <c r="AG51" s="259"/>
      <c r="AH51" s="259"/>
      <c r="AI51" s="259"/>
      <c r="AJ51" s="259" t="b">
        <f>IF(AB49="",FALSE,TRUE)</f>
        <v>0</v>
      </c>
      <c r="AL51" s="676" t="s">
        <v>94</v>
      </c>
    </row>
    <row r="52" spans="2:45" ht="21" customHeight="1" x14ac:dyDescent="0.2">
      <c r="B52" s="522" t="s">
        <v>95</v>
      </c>
      <c r="C52" s="523"/>
      <c r="D52" s="523"/>
      <c r="E52" s="523"/>
      <c r="F52" s="524"/>
      <c r="G52" s="483">
        <f>G48</f>
        <v>0</v>
      </c>
      <c r="H52" s="400"/>
      <c r="I52" s="400"/>
      <c r="J52" s="397"/>
      <c r="K52" s="397"/>
      <c r="L52" s="227"/>
      <c r="M52" s="269"/>
      <c r="N52" s="398"/>
      <c r="O52" s="398"/>
      <c r="P52" s="214" t="s">
        <v>16</v>
      </c>
      <c r="Q52" s="269"/>
      <c r="R52" s="398"/>
      <c r="S52" s="398"/>
      <c r="T52" s="214" t="s">
        <v>17</v>
      </c>
      <c r="U52" s="400"/>
      <c r="V52" s="400"/>
      <c r="W52" s="400"/>
      <c r="X52" s="400"/>
      <c r="Y52" s="400"/>
      <c r="Z52" s="401"/>
      <c r="AA52" s="52"/>
      <c r="AB52" s="52" t="str">
        <f>J52&amp;""</f>
        <v/>
      </c>
      <c r="AC52" s="52" t="str">
        <f>N52&amp;""</f>
        <v/>
      </c>
      <c r="AD52" s="52" t="str">
        <f>R52&amp;""</f>
        <v/>
      </c>
      <c r="AE52" s="262" t="str">
        <f>IFERROR(AJ52,"")</f>
        <v/>
      </c>
      <c r="AF52" s="258"/>
      <c r="AG52" s="259" t="str">
        <f>IF(G52="平成",AB52+1988,IF(G52="令和",AB52+2018,IF(G52="昭和",AB52+1925,IF(G52="西暦",AB52,"0000"))))</f>
        <v>0000</v>
      </c>
      <c r="AH52" s="259" t="str">
        <f>AC52</f>
        <v/>
      </c>
      <c r="AI52" s="259" t="str">
        <f>AD52</f>
        <v/>
      </c>
      <c r="AJ52" s="264" t="str">
        <f>IF(AB52="","",DATE(AG52,AH52,AI52))</f>
        <v/>
      </c>
      <c r="AL52" s="677"/>
    </row>
    <row r="53" spans="2:45" ht="21" customHeight="1" thickBot="1" x14ac:dyDescent="0.25">
      <c r="B53" s="494" t="s">
        <v>96</v>
      </c>
      <c r="C53" s="495"/>
      <c r="D53" s="495"/>
      <c r="E53" s="495"/>
      <c r="F53" s="496"/>
      <c r="G53" s="617"/>
      <c r="H53" s="394"/>
      <c r="I53" s="396"/>
      <c r="J53" s="396"/>
      <c r="K53" s="396"/>
      <c r="L53" s="396"/>
      <c r="M53" s="283"/>
      <c r="N53" s="396"/>
      <c r="O53" s="396"/>
      <c r="P53" s="396"/>
      <c r="Q53" s="396"/>
      <c r="R53" s="394"/>
      <c r="S53" s="394"/>
      <c r="T53" s="394"/>
      <c r="U53" s="394"/>
      <c r="V53" s="394"/>
      <c r="W53" s="394"/>
      <c r="X53" s="394"/>
      <c r="Y53" s="394"/>
      <c r="Z53" s="395"/>
      <c r="AA53" s="52" t="b">
        <v>0</v>
      </c>
      <c r="AB53" s="52" t="b">
        <v>0</v>
      </c>
      <c r="AC53" s="52"/>
      <c r="AD53" s="52"/>
      <c r="AE53" s="188"/>
      <c r="AF53" s="258"/>
      <c r="AG53" s="259" t="s">
        <v>97</v>
      </c>
      <c r="AH53" s="259"/>
      <c r="AI53" s="259"/>
      <c r="AJ53" s="260" t="str">
        <f>IF(AB52="","",EDATE(AJ52,6))</f>
        <v/>
      </c>
      <c r="AL53" s="677"/>
    </row>
    <row r="54" spans="2:45" ht="12" customHeight="1" x14ac:dyDescent="0.2">
      <c r="B54" s="1"/>
      <c r="C54" s="1"/>
      <c r="D54" s="1"/>
      <c r="E54" s="1"/>
      <c r="F54" s="1"/>
      <c r="G54" s="233"/>
      <c r="H54" s="233"/>
      <c r="I54" s="234"/>
      <c r="J54" s="234"/>
      <c r="K54" s="234"/>
      <c r="L54" s="234"/>
      <c r="M54" s="234"/>
      <c r="N54" s="234"/>
      <c r="O54" s="234"/>
      <c r="P54" s="234"/>
      <c r="Q54" s="234"/>
      <c r="R54" s="234"/>
      <c r="S54" s="234"/>
      <c r="T54" s="234"/>
      <c r="U54" s="234"/>
      <c r="V54" s="234"/>
      <c r="W54" s="234"/>
      <c r="X54" s="234"/>
      <c r="Y54" s="234"/>
      <c r="Z54" s="234"/>
      <c r="AA54" s="52"/>
      <c r="AB54" s="52"/>
      <c r="AC54" s="52"/>
      <c r="AD54" s="52"/>
      <c r="AE54" s="52"/>
      <c r="AF54" s="258"/>
      <c r="AG54" s="259" t="s">
        <v>98</v>
      </c>
      <c r="AH54" s="259"/>
      <c r="AI54" s="259"/>
      <c r="AJ54" s="260" t="str">
        <f>IF(AB52="","",EDATE(AJ52,12))</f>
        <v/>
      </c>
      <c r="AL54" s="677"/>
    </row>
    <row r="55" spans="2:45" ht="28" customHeight="1" thickBot="1" x14ac:dyDescent="0.25">
      <c r="B55" s="519" t="s">
        <v>99</v>
      </c>
      <c r="C55" s="520"/>
      <c r="D55" s="520"/>
      <c r="E55" s="520"/>
      <c r="F55" s="520"/>
      <c r="G55" s="520"/>
      <c r="H55" s="520"/>
      <c r="I55" s="520"/>
      <c r="J55" s="520"/>
      <c r="K55" s="520"/>
      <c r="L55" s="520"/>
      <c r="M55" s="520"/>
      <c r="N55" s="520"/>
      <c r="O55" s="520"/>
      <c r="P55" s="520"/>
      <c r="Q55" s="520"/>
      <c r="R55" s="520"/>
      <c r="S55" s="520"/>
      <c r="T55" s="520"/>
      <c r="U55" s="520"/>
      <c r="V55" s="520"/>
      <c r="W55" s="520"/>
      <c r="X55" s="520"/>
      <c r="Y55" s="520"/>
      <c r="Z55" s="520"/>
      <c r="AA55" s="52"/>
      <c r="AB55" s="52"/>
      <c r="AC55" s="52"/>
      <c r="AD55" s="52"/>
      <c r="AE55" s="52"/>
      <c r="AF55" s="258"/>
      <c r="AG55" s="266" t="s">
        <v>100</v>
      </c>
      <c r="AH55" s="259"/>
      <c r="AI55" s="259"/>
      <c r="AJ55" s="259" t="str">
        <f>IF(OR(AB52="",AB65=""),"",IF(AJ65&lt;$AJ$53,TRUE,FALSE))</f>
        <v/>
      </c>
      <c r="AL55" s="678"/>
      <c r="AS55" s="188"/>
    </row>
    <row r="56" spans="2:45" ht="21" customHeight="1" x14ac:dyDescent="0.2">
      <c r="B56" s="522" t="s">
        <v>95</v>
      </c>
      <c r="C56" s="523"/>
      <c r="D56" s="523"/>
      <c r="E56" s="523"/>
      <c r="F56" s="524"/>
      <c r="G56" s="483">
        <f>G48</f>
        <v>0</v>
      </c>
      <c r="H56" s="400"/>
      <c r="I56" s="400"/>
      <c r="J56" s="397"/>
      <c r="K56" s="397"/>
      <c r="L56" s="227" t="s">
        <v>15</v>
      </c>
      <c r="M56" s="269"/>
      <c r="N56" s="398"/>
      <c r="O56" s="398"/>
      <c r="P56" s="214" t="s">
        <v>16</v>
      </c>
      <c r="Q56" s="269"/>
      <c r="R56" s="398"/>
      <c r="S56" s="398"/>
      <c r="T56" s="214" t="s">
        <v>17</v>
      </c>
      <c r="U56" s="400"/>
      <c r="V56" s="400"/>
      <c r="W56" s="400"/>
      <c r="X56" s="400"/>
      <c r="Y56" s="400"/>
      <c r="Z56" s="401"/>
      <c r="AA56" s="52">
        <f>G56</f>
        <v>0</v>
      </c>
      <c r="AB56" s="52" t="str">
        <f>J56&amp;""</f>
        <v/>
      </c>
      <c r="AC56" s="52" t="str">
        <f>N56&amp;""</f>
        <v/>
      </c>
      <c r="AD56" s="52" t="str">
        <f>R56&amp;""</f>
        <v/>
      </c>
      <c r="AE56" s="262" t="e">
        <f>IF(AA56="","",DATE(AA57,AC56,AD56))</f>
        <v>#VALUE!</v>
      </c>
      <c r="AF56" s="258"/>
      <c r="AG56" s="266" t="s">
        <v>101</v>
      </c>
      <c r="AH56" s="259"/>
      <c r="AI56" s="259"/>
      <c r="AJ56" s="259" t="str">
        <f>IF(AND(AB52="",AB66=""),"",IF(AND(AJ55=TRUE,AB66=""),TRUE,IF(AJ66&lt;$AJ$53,TRUE,FALSE)))</f>
        <v/>
      </c>
      <c r="AL56" s="244"/>
    </row>
    <row r="57" spans="2:45" ht="21" customHeight="1" thickBot="1" x14ac:dyDescent="0.25">
      <c r="B57" s="494" t="s">
        <v>102</v>
      </c>
      <c r="C57" s="495"/>
      <c r="D57" s="495"/>
      <c r="E57" s="495"/>
      <c r="F57" s="496"/>
      <c r="G57" s="637"/>
      <c r="H57" s="638"/>
      <c r="I57" s="638"/>
      <c r="J57" s="638"/>
      <c r="K57" s="638"/>
      <c r="L57" s="638"/>
      <c r="M57" s="638"/>
      <c r="N57" s="638"/>
      <c r="O57" s="638"/>
      <c r="P57" s="638"/>
      <c r="Q57" s="638"/>
      <c r="R57" s="638"/>
      <c r="S57" s="638"/>
      <c r="T57" s="638"/>
      <c r="U57" s="638"/>
      <c r="V57" s="638"/>
      <c r="W57" s="638"/>
      <c r="X57" s="638"/>
      <c r="Y57" s="638"/>
      <c r="Z57" s="639"/>
      <c r="AA57" s="52" t="str">
        <f>IF(G56="平成",AB56+1988,IF(G56="令和",AB56+2018,IF(G56="昭和",AB56+1925,IF(G56="西暦",AB56,"0000"))))</f>
        <v>0000</v>
      </c>
      <c r="AB57" s="52"/>
      <c r="AC57" s="52"/>
      <c r="AD57" s="52"/>
      <c r="AE57" s="262" t="str">
        <f>IFERROR(AE56,"")</f>
        <v/>
      </c>
      <c r="AF57" s="258"/>
      <c r="AG57" s="266" t="s">
        <v>103</v>
      </c>
      <c r="AH57" s="259"/>
      <c r="AI57" s="259"/>
      <c r="AJ57" s="259" t="str">
        <f>IF(OR(AB52="",AB65=""),"",IF(AJ65&lt;$AJ$54,TRUE,FALSE))</f>
        <v/>
      </c>
      <c r="AK57" s="244"/>
      <c r="AL57" s="245"/>
    </row>
    <row r="58" spans="2:45" ht="15.75" hidden="1" customHeight="1" thickBot="1" x14ac:dyDescent="0.25">
      <c r="B58" s="246" t="s">
        <v>104</v>
      </c>
      <c r="C58" s="379"/>
      <c r="D58" s="558" t="s">
        <v>105</v>
      </c>
      <c r="E58" s="559"/>
      <c r="F58" s="560"/>
      <c r="G58" s="640"/>
      <c r="H58" s="641"/>
      <c r="I58" s="641"/>
      <c r="J58" s="641"/>
      <c r="K58" s="641"/>
      <c r="L58" s="641"/>
      <c r="M58" s="641"/>
      <c r="N58" s="641"/>
      <c r="O58" s="641"/>
      <c r="P58" s="641"/>
      <c r="Q58" s="641"/>
      <c r="R58" s="641"/>
      <c r="S58" s="641"/>
      <c r="T58" s="641"/>
      <c r="U58" s="641"/>
      <c r="V58" s="641"/>
      <c r="W58" s="641"/>
      <c r="X58" s="641"/>
      <c r="Y58" s="641"/>
      <c r="Z58" s="642"/>
      <c r="AA58" s="52"/>
      <c r="AB58" s="52"/>
      <c r="AC58" s="52"/>
      <c r="AD58" s="52"/>
      <c r="AE58" s="52"/>
      <c r="AF58" s="258"/>
      <c r="AG58" s="266" t="s">
        <v>106</v>
      </c>
      <c r="AH58" s="259"/>
      <c r="AI58" s="259"/>
      <c r="AJ58" s="259" t="str">
        <f>IF(AND(AB52="",AB66=""),"",IF(AND(AJ57=TRUE,AB66=""),TRUE,IF(AJ66&lt;$AJ$54,TRUE,FALSE)))</f>
        <v/>
      </c>
      <c r="AK58" s="244"/>
      <c r="AL58" s="245"/>
    </row>
    <row r="59" spans="2:45" ht="12" customHeight="1" x14ac:dyDescent="0.2">
      <c r="B59" s="1"/>
      <c r="C59" s="1"/>
      <c r="D59" s="1"/>
      <c r="E59" s="1"/>
      <c r="F59" s="1"/>
      <c r="G59" s="233"/>
      <c r="H59" s="233"/>
      <c r="I59" s="234"/>
      <c r="J59" s="234"/>
      <c r="K59" s="234"/>
      <c r="L59" s="234"/>
      <c r="M59" s="234"/>
      <c r="N59" s="234"/>
      <c r="O59" s="234"/>
      <c r="P59" s="234"/>
      <c r="Q59" s="234"/>
      <c r="R59" s="234"/>
      <c r="S59" s="234"/>
      <c r="T59" s="234"/>
      <c r="U59" s="234"/>
      <c r="V59" s="234"/>
      <c r="W59" s="234"/>
      <c r="X59" s="234"/>
      <c r="Y59" s="234"/>
      <c r="Z59" s="234"/>
      <c r="AA59" s="52"/>
      <c r="AB59" s="52"/>
      <c r="AC59" s="52"/>
      <c r="AD59" s="52"/>
      <c r="AE59" s="52"/>
      <c r="AF59" s="258"/>
      <c r="AG59" s="266" t="s">
        <v>107</v>
      </c>
      <c r="AH59" s="259"/>
      <c r="AI59" s="259"/>
      <c r="AJ59" s="259" t="str">
        <f>IF(OR(AB52="",AB65=""),"",IF(OR(AA75="B",AA75="A",AA75="C"),IF(AJ65&lt;$AJ$53,TRUE,FALSE),IF(AJ65&lt;$AJ$54,TRUE,FALSE)))</f>
        <v/>
      </c>
      <c r="AL59" s="245"/>
    </row>
    <row r="60" spans="2:45" ht="21" customHeight="1" thickBot="1" x14ac:dyDescent="0.25">
      <c r="B60" s="473" t="s">
        <v>108</v>
      </c>
      <c r="C60" s="474"/>
      <c r="D60" s="474"/>
      <c r="E60" s="474"/>
      <c r="F60" s="474"/>
      <c r="G60" s="474"/>
      <c r="H60" s="474"/>
      <c r="I60" s="474"/>
      <c r="J60" s="474"/>
      <c r="K60" s="474"/>
      <c r="L60" s="474"/>
      <c r="M60" s="474"/>
      <c r="N60" s="474"/>
      <c r="O60" s="474"/>
      <c r="P60" s="474"/>
      <c r="Q60" s="474"/>
      <c r="R60" s="474"/>
      <c r="S60" s="474"/>
      <c r="T60" s="474"/>
      <c r="U60" s="474"/>
      <c r="V60" s="474"/>
      <c r="W60" s="474"/>
      <c r="X60" s="474"/>
      <c r="Y60" s="474"/>
      <c r="Z60" s="474"/>
      <c r="AA60" s="52"/>
      <c r="AB60" s="52"/>
      <c r="AC60" s="52"/>
      <c r="AD60" s="52"/>
      <c r="AE60" s="52"/>
      <c r="AF60" s="258"/>
      <c r="AG60" s="267" t="s">
        <v>109</v>
      </c>
      <c r="AH60" s="259"/>
      <c r="AI60" s="259"/>
      <c r="AJ60" s="259" t="str">
        <f>IF(AND(AB52="",AB66=""),"",IF(AND(AJ59=TRUE,AB66=""),TRUE,IF(OR(AA75="B",AA75="A",AA75="C"),IF(AJ66&lt;$AJ$53,TRUE,FALSE),IF(AJ66&lt;$AJ$54,TRUE,FALSE))))</f>
        <v/>
      </c>
    </row>
    <row r="61" spans="2:45" ht="21" customHeight="1" x14ac:dyDescent="0.2">
      <c r="B61" s="522" t="s">
        <v>110</v>
      </c>
      <c r="C61" s="523"/>
      <c r="D61" s="523"/>
      <c r="E61" s="523"/>
      <c r="F61" s="524"/>
      <c r="G61" s="660" t="s">
        <v>111</v>
      </c>
      <c r="H61" s="661"/>
      <c r="I61" s="661"/>
      <c r="J61" s="661"/>
      <c r="K61" s="661"/>
      <c r="L61" s="661"/>
      <c r="M61" s="661"/>
      <c r="N61" s="661"/>
      <c r="O61" s="661"/>
      <c r="P61" s="661"/>
      <c r="Q61" s="661"/>
      <c r="R61" s="661"/>
      <c r="S61" s="661"/>
      <c r="T61" s="661"/>
      <c r="U61" s="661"/>
      <c r="V61" s="661"/>
      <c r="W61" s="661"/>
      <c r="X61" s="661"/>
      <c r="Y61" s="661"/>
      <c r="Z61" s="662"/>
      <c r="AA61" s="52"/>
      <c r="AB61" s="52"/>
      <c r="AC61" s="52"/>
      <c r="AD61" s="52"/>
      <c r="AE61" s="52"/>
      <c r="AF61" s="258"/>
      <c r="AG61" s="266" t="s">
        <v>112</v>
      </c>
      <c r="AH61" s="259"/>
      <c r="AI61" s="259"/>
      <c r="AJ61" s="259" t="e">
        <f>IF(AND(AC12=TRUE,OR(AA75="B",AA75="A",AA75="C")),TRUE,FALSE)</f>
        <v>#N/A</v>
      </c>
      <c r="AL61" s="247" t="s">
        <v>113</v>
      </c>
    </row>
    <row r="62" spans="2:45" ht="21" customHeight="1" x14ac:dyDescent="0.2">
      <c r="B62" s="657" t="s">
        <v>114</v>
      </c>
      <c r="C62" s="658"/>
      <c r="D62" s="658"/>
      <c r="E62" s="658"/>
      <c r="F62" s="659"/>
      <c r="G62" s="644"/>
      <c r="H62" s="645"/>
      <c r="I62" s="645"/>
      <c r="J62" s="645"/>
      <c r="K62" s="645"/>
      <c r="L62" s="645"/>
      <c r="M62" s="645"/>
      <c r="N62" s="645"/>
      <c r="O62" s="645"/>
      <c r="P62" s="645"/>
      <c r="Q62" s="645"/>
      <c r="R62" s="645"/>
      <c r="S62" s="645"/>
      <c r="T62" s="645"/>
      <c r="U62" s="645"/>
      <c r="V62" s="645"/>
      <c r="W62" s="645"/>
      <c r="X62" s="645"/>
      <c r="Y62" s="645"/>
      <c r="Z62" s="646"/>
      <c r="AA62" s="271" t="e">
        <f>VLOOKUP(★入力シート★!G62,課室!C2:D206,2,FALSE)</f>
        <v>#N/A</v>
      </c>
      <c r="AB62" s="52"/>
      <c r="AC62" s="52"/>
      <c r="AD62" s="52"/>
      <c r="AE62" s="52"/>
      <c r="AF62" s="258"/>
      <c r="AG62" s="259" t="s">
        <v>115</v>
      </c>
      <c r="AH62" s="259"/>
      <c r="AI62" s="259"/>
      <c r="AJ62" s="268" t="e">
        <f>IF(AND(AC12=TRUE,NOT(OR(AA75="B",AA75="A",AA75="C"))),TRUE,FALSE)</f>
        <v>#N/A</v>
      </c>
      <c r="AL62" s="377" t="s">
        <v>116</v>
      </c>
    </row>
    <row r="63" spans="2:45" ht="21" customHeight="1" x14ac:dyDescent="0.2">
      <c r="B63" s="440" t="s">
        <v>117</v>
      </c>
      <c r="C63" s="441"/>
      <c r="D63" s="441"/>
      <c r="E63" s="441"/>
      <c r="F63" s="442"/>
      <c r="G63" s="644"/>
      <c r="H63" s="645"/>
      <c r="I63" s="645"/>
      <c r="J63" s="645"/>
      <c r="K63" s="645"/>
      <c r="L63" s="645"/>
      <c r="M63" s="645"/>
      <c r="N63" s="645"/>
      <c r="O63" s="645"/>
      <c r="P63" s="645"/>
      <c r="Q63" s="645"/>
      <c r="R63" s="645"/>
      <c r="S63" s="645"/>
      <c r="T63" s="645"/>
      <c r="U63" s="645"/>
      <c r="V63" s="645"/>
      <c r="W63" s="645"/>
      <c r="X63" s="645"/>
      <c r="Y63" s="645"/>
      <c r="Z63" s="646"/>
      <c r="AA63" s="52"/>
      <c r="AB63" s="52"/>
      <c r="AC63" s="52"/>
      <c r="AD63" s="52"/>
      <c r="AE63" s="52"/>
      <c r="AF63" s="258"/>
      <c r="AG63" s="259"/>
      <c r="AH63" s="259"/>
      <c r="AI63" s="259"/>
      <c r="AJ63" s="259"/>
      <c r="AL63" s="248"/>
    </row>
    <row r="64" spans="2:45" ht="21" customHeight="1" thickBot="1" x14ac:dyDescent="0.25">
      <c r="B64" s="440" t="s">
        <v>118</v>
      </c>
      <c r="C64" s="441"/>
      <c r="D64" s="441"/>
      <c r="E64" s="441"/>
      <c r="F64" s="442"/>
      <c r="G64" s="644"/>
      <c r="H64" s="645"/>
      <c r="I64" s="645"/>
      <c r="J64" s="645"/>
      <c r="K64" s="645"/>
      <c r="L64" s="645"/>
      <c r="M64" s="645"/>
      <c r="N64" s="645"/>
      <c r="O64" s="645"/>
      <c r="P64" s="645"/>
      <c r="Q64" s="645"/>
      <c r="R64" s="645"/>
      <c r="S64" s="645"/>
      <c r="T64" s="645"/>
      <c r="U64" s="645"/>
      <c r="V64" s="645"/>
      <c r="W64" s="645"/>
      <c r="X64" s="645"/>
      <c r="Y64" s="645"/>
      <c r="Z64" s="646"/>
      <c r="AA64" s="52"/>
      <c r="AB64" s="52"/>
      <c r="AC64" s="52"/>
      <c r="AD64" s="52"/>
      <c r="AE64" s="52"/>
      <c r="AF64" s="258"/>
      <c r="AG64" s="259"/>
      <c r="AH64" s="259"/>
      <c r="AI64" s="259"/>
      <c r="AJ64" s="259"/>
    </row>
    <row r="65" spans="2:38" ht="21" customHeight="1" thickTop="1" thickBot="1" x14ac:dyDescent="0.25">
      <c r="B65" s="440" t="s">
        <v>119</v>
      </c>
      <c r="C65" s="441"/>
      <c r="D65" s="441"/>
      <c r="E65" s="441"/>
      <c r="F65" s="442"/>
      <c r="G65" s="668"/>
      <c r="H65" s="669"/>
      <c r="I65" s="669"/>
      <c r="J65" s="397"/>
      <c r="K65" s="397"/>
      <c r="L65" s="227" t="s">
        <v>15</v>
      </c>
      <c r="M65" s="269"/>
      <c r="N65" s="397"/>
      <c r="O65" s="397"/>
      <c r="P65" s="214" t="s">
        <v>16</v>
      </c>
      <c r="Q65" s="269"/>
      <c r="R65" s="397"/>
      <c r="S65" s="397"/>
      <c r="T65" s="214" t="s">
        <v>17</v>
      </c>
      <c r="U65" s="400"/>
      <c r="V65" s="400"/>
      <c r="W65" s="400"/>
      <c r="X65" s="400"/>
      <c r="Y65" s="400"/>
      <c r="Z65" s="401"/>
      <c r="AA65" s="52"/>
      <c r="AB65" s="52" t="str">
        <f>J65&amp;""</f>
        <v/>
      </c>
      <c r="AC65" s="52" t="str">
        <f>N65&amp;""</f>
        <v/>
      </c>
      <c r="AD65" s="52" t="str">
        <f>R65&amp;""</f>
        <v/>
      </c>
      <c r="AE65" s="262" t="str">
        <f>IFERROR(AJ65,"")</f>
        <v/>
      </c>
      <c r="AF65" s="258"/>
      <c r="AG65" s="259" t="str">
        <f>IF(G65="平成",AB65+1988,IF(G65="令和",AB65+2018,IF(G65="昭和",AB65+1925,IF(G65="西暦",AB65,"0000"))))</f>
        <v>0000</v>
      </c>
      <c r="AH65" s="259" t="str">
        <f t="shared" ref="AH65:AI67" si="1">AC65</f>
        <v/>
      </c>
      <c r="AI65" s="259" t="str">
        <f t="shared" si="1"/>
        <v/>
      </c>
      <c r="AJ65" s="264" t="str">
        <f>IF(AB65="","",DATE(AG65,AH65,AI65))</f>
        <v/>
      </c>
      <c r="AK65"/>
      <c r="AL65" s="242" t="s">
        <v>51</v>
      </c>
    </row>
    <row r="66" spans="2:38" ht="21" customHeight="1" thickTop="1" thickBot="1" x14ac:dyDescent="0.25">
      <c r="B66" s="440" t="s">
        <v>120</v>
      </c>
      <c r="C66" s="441"/>
      <c r="D66" s="441"/>
      <c r="E66" s="441"/>
      <c r="F66" s="442"/>
      <c r="G66" s="483">
        <f>G65</f>
        <v>0</v>
      </c>
      <c r="H66" s="400"/>
      <c r="I66" s="400"/>
      <c r="J66" s="397"/>
      <c r="K66" s="397"/>
      <c r="L66" s="227" t="s">
        <v>15</v>
      </c>
      <c r="M66" s="269"/>
      <c r="N66" s="397"/>
      <c r="O66" s="397"/>
      <c r="P66" s="214" t="s">
        <v>16</v>
      </c>
      <c r="Q66" s="269"/>
      <c r="R66" s="397"/>
      <c r="S66" s="397"/>
      <c r="T66" s="214" t="s">
        <v>17</v>
      </c>
      <c r="U66" s="400"/>
      <c r="V66" s="400"/>
      <c r="W66" s="400"/>
      <c r="X66" s="400"/>
      <c r="Y66" s="400"/>
      <c r="Z66" s="401"/>
      <c r="AA66" s="52"/>
      <c r="AB66" s="52" t="str">
        <f t="shared" ref="AB66:AB67" si="2">J66&amp;""</f>
        <v/>
      </c>
      <c r="AC66" s="52" t="str">
        <f t="shared" ref="AC66:AC67" si="3">N66&amp;""</f>
        <v/>
      </c>
      <c r="AD66" s="52" t="str">
        <f t="shared" ref="AD66:AD67" si="4">R66&amp;""</f>
        <v/>
      </c>
      <c r="AE66" s="262" t="str">
        <f>IFERROR(AJ66,"")</f>
        <v/>
      </c>
      <c r="AF66" s="258"/>
      <c r="AG66" s="259" t="str">
        <f>IF(G66="平成",AB66+1988,IF(G66="令和",AB66+2018,IF(G66="昭和",AB66+1925,IF(G66="西暦",AB66,"0000"))))</f>
        <v>0000</v>
      </c>
      <c r="AH66" s="259" t="str">
        <f t="shared" si="1"/>
        <v/>
      </c>
      <c r="AI66" s="259" t="str">
        <f t="shared" si="1"/>
        <v/>
      </c>
      <c r="AJ66" s="264" t="str">
        <f>IF(AB66="","",DATE(AG66,AH66,AI66))</f>
        <v/>
      </c>
      <c r="AK66" s="70"/>
    </row>
    <row r="67" spans="2:38" ht="21" customHeight="1" x14ac:dyDescent="0.2">
      <c r="B67" s="655" t="s">
        <v>121</v>
      </c>
      <c r="C67" s="656"/>
      <c r="D67" s="656"/>
      <c r="E67" s="656"/>
      <c r="F67" s="539"/>
      <c r="G67" s="483">
        <f>G65</f>
        <v>0</v>
      </c>
      <c r="H67" s="400"/>
      <c r="I67" s="400"/>
      <c r="J67" s="663"/>
      <c r="K67" s="663"/>
      <c r="L67" s="227" t="s">
        <v>15</v>
      </c>
      <c r="M67" s="269"/>
      <c r="N67" s="663"/>
      <c r="O67" s="663"/>
      <c r="P67" s="214" t="s">
        <v>16</v>
      </c>
      <c r="Q67" s="269"/>
      <c r="R67" s="663"/>
      <c r="S67" s="663"/>
      <c r="T67" s="214" t="s">
        <v>17</v>
      </c>
      <c r="U67" s="400"/>
      <c r="V67" s="400"/>
      <c r="W67" s="400"/>
      <c r="X67" s="400"/>
      <c r="Y67" s="400"/>
      <c r="Z67" s="401"/>
      <c r="AA67" s="52"/>
      <c r="AB67" s="52" t="str">
        <f t="shared" si="2"/>
        <v/>
      </c>
      <c r="AC67" s="52" t="str">
        <f t="shared" si="3"/>
        <v/>
      </c>
      <c r="AD67" s="52" t="str">
        <f t="shared" si="4"/>
        <v/>
      </c>
      <c r="AE67" s="262" t="str">
        <f>IFERROR(AJ67,"")</f>
        <v/>
      </c>
      <c r="AF67" s="258"/>
      <c r="AG67" s="259" t="str">
        <f>IF(G67="平成",AB67+1988,IF(G67="令和",AB67+2018,IF(G67="昭和",AB67+1925,IF(G67="西暦",AB67,"0000"))))</f>
        <v>0000</v>
      </c>
      <c r="AH67" s="259" t="str">
        <f t="shared" si="1"/>
        <v/>
      </c>
      <c r="AI67" s="259" t="str">
        <f t="shared" si="1"/>
        <v/>
      </c>
      <c r="AJ67" s="264" t="str">
        <f>IF(AB67="","",DATE(AG67,AH67,AI67))</f>
        <v/>
      </c>
      <c r="AK67" s="218"/>
      <c r="AL67" s="673" t="s">
        <v>122</v>
      </c>
    </row>
    <row r="68" spans="2:38" ht="21" customHeight="1" x14ac:dyDescent="0.2">
      <c r="B68" s="477" t="s">
        <v>123</v>
      </c>
      <c r="C68" s="478"/>
      <c r="D68" s="478"/>
      <c r="E68" s="538" t="s">
        <v>124</v>
      </c>
      <c r="F68" s="539"/>
      <c r="G68" s="475"/>
      <c r="H68" s="476"/>
      <c r="I68" s="476"/>
      <c r="J68" s="476"/>
      <c r="K68" s="476"/>
      <c r="L68" s="476"/>
      <c r="M68" s="476"/>
      <c r="N68" s="476"/>
      <c r="O68" s="476"/>
      <c r="P68" s="476"/>
      <c r="Q68" s="476"/>
      <c r="R68" s="476"/>
      <c r="S68" s="476"/>
      <c r="T68" s="476"/>
      <c r="U68" s="476"/>
      <c r="V68" s="476"/>
      <c r="W68" s="476"/>
      <c r="X68" s="497" t="s">
        <v>49</v>
      </c>
      <c r="Y68" s="497"/>
      <c r="Z68" s="498"/>
      <c r="AA68" s="52"/>
      <c r="AB68" s="52"/>
      <c r="AC68" s="52"/>
      <c r="AD68" s="52"/>
      <c r="AE68" s="52"/>
      <c r="AF68" s="258"/>
      <c r="AG68" s="259"/>
      <c r="AH68" s="259"/>
      <c r="AI68" s="259"/>
      <c r="AJ68" s="259"/>
      <c r="AK68" s="70"/>
      <c r="AL68" s="674"/>
    </row>
    <row r="69" spans="2:38" ht="21" customHeight="1" x14ac:dyDescent="0.2">
      <c r="B69" s="479"/>
      <c r="C69" s="480"/>
      <c r="D69" s="480"/>
      <c r="E69" s="538" t="s">
        <v>125</v>
      </c>
      <c r="F69" s="539"/>
      <c r="G69" s="475"/>
      <c r="H69" s="476"/>
      <c r="I69" s="476"/>
      <c r="J69" s="476"/>
      <c r="K69" s="476"/>
      <c r="L69" s="476"/>
      <c r="M69" s="476"/>
      <c r="N69" s="476"/>
      <c r="O69" s="476"/>
      <c r="P69" s="476"/>
      <c r="Q69" s="476"/>
      <c r="R69" s="476"/>
      <c r="S69" s="476"/>
      <c r="T69" s="476"/>
      <c r="U69" s="476"/>
      <c r="V69" s="476"/>
      <c r="W69" s="476"/>
      <c r="X69" s="497" t="s">
        <v>49</v>
      </c>
      <c r="Y69" s="497"/>
      <c r="Z69" s="498"/>
      <c r="AA69" s="52"/>
      <c r="AB69" s="52"/>
      <c r="AC69" s="52"/>
      <c r="AD69" s="52"/>
      <c r="AE69" s="52"/>
      <c r="AF69" s="258"/>
      <c r="AG69" s="259"/>
      <c r="AH69" s="259"/>
      <c r="AI69" s="259"/>
      <c r="AJ69" s="259"/>
      <c r="AL69" s="674"/>
    </row>
    <row r="70" spans="2:38" ht="21" customHeight="1" x14ac:dyDescent="0.2">
      <c r="B70" s="481"/>
      <c r="C70" s="482"/>
      <c r="D70" s="482"/>
      <c r="E70" s="538" t="s">
        <v>126</v>
      </c>
      <c r="F70" s="539"/>
      <c r="G70" s="475"/>
      <c r="H70" s="476"/>
      <c r="I70" s="476"/>
      <c r="J70" s="476"/>
      <c r="K70" s="476"/>
      <c r="L70" s="476"/>
      <c r="M70" s="476"/>
      <c r="N70" s="476"/>
      <c r="O70" s="476"/>
      <c r="P70" s="476"/>
      <c r="Q70" s="476"/>
      <c r="R70" s="476"/>
      <c r="S70" s="476"/>
      <c r="T70" s="476"/>
      <c r="U70" s="476"/>
      <c r="V70" s="476"/>
      <c r="W70" s="476"/>
      <c r="X70" s="497" t="s">
        <v>49</v>
      </c>
      <c r="Y70" s="497"/>
      <c r="Z70" s="498"/>
      <c r="AA70" s="52"/>
      <c r="AB70" s="52"/>
      <c r="AC70" s="52"/>
      <c r="AD70" s="52"/>
      <c r="AE70" s="52"/>
      <c r="AF70" s="258"/>
      <c r="AG70" s="259"/>
      <c r="AH70" s="259"/>
      <c r="AI70" s="259"/>
      <c r="AJ70" s="259"/>
      <c r="AL70" s="674"/>
    </row>
    <row r="71" spans="2:38" ht="21" customHeight="1" x14ac:dyDescent="0.2">
      <c r="B71" s="655" t="s">
        <v>127</v>
      </c>
      <c r="C71" s="656"/>
      <c r="D71" s="656"/>
      <c r="E71" s="656"/>
      <c r="F71" s="539"/>
      <c r="G71" s="281"/>
      <c r="H71" s="664"/>
      <c r="I71" s="664"/>
      <c r="J71" s="664"/>
      <c r="K71" s="664"/>
      <c r="L71" s="269"/>
      <c r="M71" s="664"/>
      <c r="N71" s="664"/>
      <c r="O71" s="664"/>
      <c r="P71" s="664"/>
      <c r="Q71" s="269"/>
      <c r="R71" s="664"/>
      <c r="S71" s="664"/>
      <c r="T71" s="664"/>
      <c r="U71" s="664"/>
      <c r="V71" s="269"/>
      <c r="W71" s="269"/>
      <c r="X71" s="269"/>
      <c r="Y71" s="269"/>
      <c r="Z71" s="270"/>
      <c r="AA71" s="52" t="b">
        <v>0</v>
      </c>
      <c r="AB71" s="52" t="b">
        <v>0</v>
      </c>
      <c r="AC71" s="52" t="b">
        <v>0</v>
      </c>
      <c r="AD71" s="52"/>
      <c r="AE71" s="52"/>
      <c r="AF71" s="258"/>
      <c r="AG71" s="259"/>
      <c r="AH71" s="259"/>
      <c r="AI71" s="259"/>
      <c r="AJ71" s="259"/>
      <c r="AL71" s="674"/>
    </row>
    <row r="72" spans="2:38" ht="21" customHeight="1" thickBot="1" x14ac:dyDescent="0.25">
      <c r="B72" s="440" t="s">
        <v>128</v>
      </c>
      <c r="C72" s="441"/>
      <c r="D72" s="441"/>
      <c r="E72" s="441"/>
      <c r="F72" s="442"/>
      <c r="G72" s="644"/>
      <c r="H72" s="645"/>
      <c r="I72" s="645"/>
      <c r="J72" s="645"/>
      <c r="K72" s="645"/>
      <c r="L72" s="645"/>
      <c r="M72" s="645"/>
      <c r="N72" s="645"/>
      <c r="O72" s="645"/>
      <c r="P72" s="645"/>
      <c r="Q72" s="645"/>
      <c r="R72" s="645"/>
      <c r="S72" s="645"/>
      <c r="T72" s="645"/>
      <c r="U72" s="645"/>
      <c r="V72" s="645"/>
      <c r="W72" s="645"/>
      <c r="X72" s="645"/>
      <c r="Y72" s="645"/>
      <c r="Z72" s="646"/>
      <c r="AA72" s="271" t="e">
        <f>VLOOKUP(★入力シート★!G72,記号項目!Q2:S6,3,FALSE)</f>
        <v>#N/A</v>
      </c>
      <c r="AB72" s="52" t="str">
        <f>""&amp;G72</f>
        <v/>
      </c>
      <c r="AC72" s="52"/>
      <c r="AD72" s="52"/>
      <c r="AE72" s="52"/>
      <c r="AF72" s="258"/>
      <c r="AG72" s="259"/>
      <c r="AH72" s="259"/>
      <c r="AI72" s="259"/>
      <c r="AJ72" s="259"/>
      <c r="AL72" s="675"/>
    </row>
    <row r="73" spans="2:38" ht="21" customHeight="1" x14ac:dyDescent="0.2">
      <c r="B73" s="440" t="s">
        <v>129</v>
      </c>
      <c r="C73" s="441"/>
      <c r="D73" s="441"/>
      <c r="E73" s="441"/>
      <c r="F73" s="442"/>
      <c r="G73" s="562"/>
      <c r="H73" s="563"/>
      <c r="I73" s="563"/>
      <c r="J73" s="563"/>
      <c r="K73" s="563"/>
      <c r="L73" s="563"/>
      <c r="M73" s="563"/>
      <c r="N73" s="563"/>
      <c r="O73" s="563"/>
      <c r="P73" s="563"/>
      <c r="Q73" s="563"/>
      <c r="R73" s="563"/>
      <c r="S73" s="563"/>
      <c r="T73" s="563"/>
      <c r="U73" s="563"/>
      <c r="V73" s="563"/>
      <c r="W73" s="563"/>
      <c r="X73" s="563"/>
      <c r="Y73" s="563"/>
      <c r="Z73" s="564"/>
      <c r="AA73" s="52"/>
      <c r="AB73" s="52"/>
      <c r="AC73" s="52"/>
      <c r="AD73" s="52"/>
      <c r="AE73" s="52"/>
      <c r="AF73" s="258"/>
      <c r="AG73" s="259"/>
      <c r="AH73" s="259"/>
      <c r="AI73" s="259"/>
      <c r="AJ73" s="265"/>
    </row>
    <row r="74" spans="2:38" ht="21" customHeight="1" x14ac:dyDescent="0.2">
      <c r="B74" s="440" t="s">
        <v>130</v>
      </c>
      <c r="C74" s="441"/>
      <c r="D74" s="441"/>
      <c r="E74" s="441"/>
      <c r="F74" s="442"/>
      <c r="G74" s="644"/>
      <c r="H74" s="645"/>
      <c r="I74" s="645"/>
      <c r="J74" s="645"/>
      <c r="K74" s="645"/>
      <c r="L74" s="645"/>
      <c r="M74" s="645"/>
      <c r="N74" s="645"/>
      <c r="O74" s="645"/>
      <c r="P74" s="645"/>
      <c r="Q74" s="645"/>
      <c r="R74" s="645"/>
      <c r="S74" s="645"/>
      <c r="T74" s="645"/>
      <c r="U74" s="645"/>
      <c r="V74" s="645"/>
      <c r="W74" s="645"/>
      <c r="X74" s="645"/>
      <c r="Y74" s="645"/>
      <c r="Z74" s="646"/>
      <c r="AA74" s="271" t="e">
        <f>VLOOKUP(★入力シート★!G74,記号項目!F2:G22,2,FALSE)</f>
        <v>#N/A</v>
      </c>
      <c r="AB74" s="52"/>
      <c r="AC74" s="52"/>
      <c r="AD74" s="52"/>
      <c r="AE74" s="52"/>
      <c r="AF74" s="258"/>
      <c r="AG74" s="259"/>
      <c r="AH74" s="259"/>
      <c r="AI74" s="259"/>
      <c r="AJ74" s="259"/>
    </row>
    <row r="75" spans="2:38" ht="21" customHeight="1" x14ac:dyDescent="0.2">
      <c r="B75" s="440" t="s">
        <v>131</v>
      </c>
      <c r="C75" s="441"/>
      <c r="D75" s="441"/>
      <c r="E75" s="441"/>
      <c r="F75" s="442"/>
      <c r="G75" s="644"/>
      <c r="H75" s="645"/>
      <c r="I75" s="645"/>
      <c r="J75" s="645"/>
      <c r="K75" s="645"/>
      <c r="L75" s="645"/>
      <c r="M75" s="645"/>
      <c r="N75" s="645"/>
      <c r="O75" s="645"/>
      <c r="P75" s="645"/>
      <c r="Q75" s="645"/>
      <c r="R75" s="645"/>
      <c r="S75" s="645"/>
      <c r="T75" s="645"/>
      <c r="U75" s="645"/>
      <c r="V75" s="645"/>
      <c r="W75" s="645"/>
      <c r="X75" s="645"/>
      <c r="Y75" s="645"/>
      <c r="Z75" s="646"/>
      <c r="AA75" s="271" t="e">
        <f>VLOOKUP(★入力シート★!G75,記号項目!J2:K23,2,FALSE)</f>
        <v>#N/A</v>
      </c>
      <c r="AB75" s="52"/>
      <c r="AC75" s="52"/>
      <c r="AD75" s="52"/>
      <c r="AE75" s="52"/>
      <c r="AF75" s="258"/>
      <c r="AG75" s="259"/>
      <c r="AH75" s="259"/>
      <c r="AI75" s="259"/>
      <c r="AJ75" s="259"/>
    </row>
    <row r="76" spans="2:38" ht="21" customHeight="1" x14ac:dyDescent="0.2">
      <c r="B76" s="440" t="s">
        <v>132</v>
      </c>
      <c r="C76" s="441"/>
      <c r="D76" s="441"/>
      <c r="E76" s="441"/>
      <c r="F76" s="442"/>
      <c r="G76" s="644"/>
      <c r="H76" s="645"/>
      <c r="I76" s="645"/>
      <c r="J76" s="645"/>
      <c r="K76" s="645"/>
      <c r="L76" s="645"/>
      <c r="M76" s="645"/>
      <c r="N76" s="645"/>
      <c r="O76" s="645"/>
      <c r="P76" s="645"/>
      <c r="Q76" s="645"/>
      <c r="R76" s="645"/>
      <c r="S76" s="645"/>
      <c r="T76" s="645"/>
      <c r="U76" s="645"/>
      <c r="V76" s="645"/>
      <c r="W76" s="645"/>
      <c r="X76" s="645"/>
      <c r="Y76" s="645"/>
      <c r="Z76" s="646"/>
      <c r="AA76" s="271" t="e">
        <f>VLOOKUP(★入力シート★!G76,記号項目!N2:O11,2,FALSE)</f>
        <v>#N/A</v>
      </c>
      <c r="AB76" s="52"/>
      <c r="AC76" s="52"/>
      <c r="AD76" s="52"/>
      <c r="AE76" s="52"/>
      <c r="AF76" s="258"/>
      <c r="AG76" s="259"/>
      <c r="AH76" s="259"/>
      <c r="AI76" s="259"/>
      <c r="AJ76" s="259"/>
    </row>
    <row r="77" spans="2:38" ht="21" customHeight="1" x14ac:dyDescent="0.2">
      <c r="B77" s="440" t="s">
        <v>133</v>
      </c>
      <c r="C77" s="441"/>
      <c r="D77" s="441"/>
      <c r="E77" s="441"/>
      <c r="F77" s="442"/>
      <c r="G77" s="483"/>
      <c r="H77" s="400"/>
      <c r="I77" s="391"/>
      <c r="J77" s="391"/>
      <c r="K77" s="391"/>
      <c r="L77" s="269"/>
      <c r="M77" s="269"/>
      <c r="N77" s="391"/>
      <c r="O77" s="391"/>
      <c r="P77" s="391"/>
      <c r="Q77" s="400"/>
      <c r="R77" s="400"/>
      <c r="S77" s="400"/>
      <c r="T77" s="400"/>
      <c r="U77" s="400"/>
      <c r="V77" s="400"/>
      <c r="W77" s="400"/>
      <c r="X77" s="400"/>
      <c r="Y77" s="400"/>
      <c r="Z77" s="401"/>
      <c r="AA77" s="52" t="b">
        <v>0</v>
      </c>
      <c r="AB77" s="52" t="b">
        <v>0</v>
      </c>
      <c r="AC77" s="52"/>
      <c r="AD77" s="52"/>
      <c r="AE77" s="52"/>
      <c r="AF77" s="258"/>
      <c r="AG77" s="259"/>
      <c r="AH77" s="259"/>
      <c r="AI77" s="259"/>
      <c r="AJ77" s="259"/>
      <c r="AL77" s="249"/>
    </row>
    <row r="78" spans="2:38" ht="21" customHeight="1" thickBot="1" x14ac:dyDescent="0.25">
      <c r="B78" s="494" t="s">
        <v>134</v>
      </c>
      <c r="C78" s="495"/>
      <c r="D78" s="495"/>
      <c r="E78" s="495"/>
      <c r="F78" s="496"/>
      <c r="G78" s="544"/>
      <c r="H78" s="405"/>
      <c r="I78" s="392"/>
      <c r="J78" s="392"/>
      <c r="K78" s="392"/>
      <c r="L78" s="280"/>
      <c r="M78" s="280"/>
      <c r="N78" s="392"/>
      <c r="O78" s="392"/>
      <c r="P78" s="392"/>
      <c r="Q78" s="405"/>
      <c r="R78" s="405"/>
      <c r="S78" s="405"/>
      <c r="T78" s="405"/>
      <c r="U78" s="405"/>
      <c r="V78" s="405"/>
      <c r="W78" s="405"/>
      <c r="X78" s="405"/>
      <c r="Y78" s="405"/>
      <c r="Z78" s="406"/>
      <c r="AA78" s="52" t="b">
        <v>0</v>
      </c>
      <c r="AB78" s="52" t="b">
        <v>0</v>
      </c>
      <c r="AC78" s="52"/>
      <c r="AD78" s="52"/>
      <c r="AE78" s="52"/>
      <c r="AF78" s="258"/>
      <c r="AG78" s="259"/>
      <c r="AH78" s="259"/>
      <c r="AI78" s="259"/>
      <c r="AJ78" s="259"/>
      <c r="AL78" s="249"/>
    </row>
    <row r="79" spans="2:38" ht="12" customHeight="1" x14ac:dyDescent="0.2">
      <c r="AA79" s="52"/>
      <c r="AB79" s="52"/>
      <c r="AC79" s="52"/>
      <c r="AD79" s="52"/>
      <c r="AE79" s="52"/>
      <c r="AF79" s="258"/>
      <c r="AG79" s="259"/>
      <c r="AH79" s="259"/>
      <c r="AI79" s="259"/>
      <c r="AJ79" s="259"/>
      <c r="AL79" s="249"/>
    </row>
    <row r="80" spans="2:38" ht="21" hidden="1" customHeight="1" thickBot="1" x14ac:dyDescent="0.25">
      <c r="B80" s="520" t="s">
        <v>135</v>
      </c>
      <c r="C80" s="520"/>
      <c r="D80" s="520"/>
      <c r="E80" s="520"/>
      <c r="F80" s="520"/>
      <c r="G80" s="520"/>
      <c r="H80" s="520"/>
      <c r="I80" s="520"/>
      <c r="J80" s="520"/>
      <c r="K80" s="520"/>
      <c r="L80" s="520"/>
      <c r="M80" s="520"/>
      <c r="N80" s="520"/>
      <c r="O80" s="520"/>
      <c r="P80" s="520"/>
      <c r="Q80" s="520"/>
      <c r="R80" s="520"/>
      <c r="S80" s="520"/>
      <c r="T80" s="520"/>
      <c r="U80" s="520"/>
      <c r="V80" s="520"/>
      <c r="W80" s="520"/>
      <c r="X80" s="520"/>
      <c r="Y80" s="520"/>
      <c r="Z80" s="520"/>
      <c r="AA80" s="52"/>
      <c r="AB80" s="52"/>
      <c r="AC80" s="52"/>
      <c r="AD80" s="52"/>
      <c r="AE80" s="52"/>
      <c r="AF80" s="258"/>
      <c r="AG80" s="259"/>
      <c r="AH80" s="259"/>
      <c r="AI80" s="259"/>
      <c r="AJ80" s="259"/>
      <c r="AL80" s="249"/>
    </row>
    <row r="81" spans="2:39" ht="21" hidden="1" customHeight="1" x14ac:dyDescent="0.2">
      <c r="B81" s="665" t="s">
        <v>136</v>
      </c>
      <c r="C81" s="666"/>
      <c r="D81" s="666"/>
      <c r="E81" s="666"/>
      <c r="F81" s="667"/>
      <c r="G81" s="250"/>
      <c r="H81" s="251"/>
      <c r="I81" s="251"/>
      <c r="J81" s="251"/>
      <c r="K81" s="252"/>
      <c r="L81" s="253"/>
      <c r="M81" s="254"/>
      <c r="N81" s="254"/>
      <c r="O81" s="254"/>
      <c r="P81" s="254"/>
      <c r="Q81" s="254"/>
      <c r="R81" s="254"/>
      <c r="S81" s="254"/>
      <c r="T81" s="254"/>
      <c r="U81" s="254"/>
      <c r="V81" s="254"/>
      <c r="W81" s="254"/>
      <c r="X81" s="254"/>
      <c r="Y81" s="254"/>
      <c r="Z81" s="255"/>
      <c r="AA81" s="52"/>
      <c r="AB81" s="52"/>
      <c r="AC81" s="52"/>
      <c r="AD81" s="52"/>
      <c r="AE81" s="52"/>
      <c r="AF81" s="258"/>
      <c r="AG81" s="259"/>
      <c r="AH81" s="259"/>
      <c r="AI81" s="259"/>
      <c r="AJ81" s="259"/>
      <c r="AL81" s="249"/>
    </row>
    <row r="82" spans="2:39" ht="21" hidden="1" customHeight="1" x14ac:dyDescent="0.2">
      <c r="B82" s="624" t="s">
        <v>137</v>
      </c>
      <c r="C82" s="625"/>
      <c r="D82" s="625"/>
      <c r="E82" s="630" t="s">
        <v>124</v>
      </c>
      <c r="F82" s="631"/>
      <c r="G82" s="632"/>
      <c r="H82" s="633"/>
      <c r="I82" s="633"/>
      <c r="J82" s="633"/>
      <c r="K82" s="633"/>
      <c r="L82" s="633"/>
      <c r="M82" s="633"/>
      <c r="N82" s="633"/>
      <c r="O82" s="633"/>
      <c r="P82" s="633"/>
      <c r="Q82" s="633"/>
      <c r="R82" s="633"/>
      <c r="S82" s="633"/>
      <c r="T82" s="633"/>
      <c r="U82" s="633"/>
      <c r="V82" s="633"/>
      <c r="W82" s="633"/>
      <c r="X82" s="635" t="s">
        <v>49</v>
      </c>
      <c r="Y82" s="635"/>
      <c r="Z82" s="636"/>
      <c r="AA82" s="52"/>
      <c r="AB82" s="52"/>
      <c r="AC82" s="52"/>
      <c r="AD82" s="52"/>
      <c r="AE82" s="52"/>
      <c r="AF82" s="258"/>
      <c r="AG82" s="259"/>
      <c r="AH82" s="259"/>
      <c r="AI82" s="259"/>
      <c r="AJ82" s="259"/>
      <c r="AL82" s="249"/>
    </row>
    <row r="83" spans="2:39" ht="21" hidden="1" customHeight="1" x14ac:dyDescent="0.2">
      <c r="B83" s="626"/>
      <c r="C83" s="627"/>
      <c r="D83" s="627"/>
      <c r="E83" s="630" t="s">
        <v>125</v>
      </c>
      <c r="F83" s="631"/>
      <c r="G83" s="632"/>
      <c r="H83" s="633"/>
      <c r="I83" s="633"/>
      <c r="J83" s="633"/>
      <c r="K83" s="633"/>
      <c r="L83" s="633"/>
      <c r="M83" s="633"/>
      <c r="N83" s="633"/>
      <c r="O83" s="633"/>
      <c r="P83" s="633"/>
      <c r="Q83" s="633"/>
      <c r="R83" s="633"/>
      <c r="S83" s="633"/>
      <c r="T83" s="633"/>
      <c r="U83" s="633"/>
      <c r="V83" s="633"/>
      <c r="W83" s="633"/>
      <c r="X83" s="635" t="s">
        <v>49</v>
      </c>
      <c r="Y83" s="635"/>
      <c r="Z83" s="636"/>
      <c r="AA83" s="52"/>
      <c r="AB83" s="52"/>
      <c r="AC83" s="52"/>
      <c r="AD83" s="52"/>
      <c r="AE83" s="52"/>
      <c r="AF83" s="258"/>
      <c r="AG83" s="259"/>
      <c r="AH83" s="259"/>
      <c r="AI83" s="259"/>
      <c r="AJ83" s="259"/>
      <c r="AL83" s="249"/>
    </row>
    <row r="84" spans="2:39" ht="21" hidden="1" customHeight="1" x14ac:dyDescent="0.2">
      <c r="B84" s="628"/>
      <c r="C84" s="629"/>
      <c r="D84" s="629"/>
      <c r="E84" s="630" t="s">
        <v>126</v>
      </c>
      <c r="F84" s="631"/>
      <c r="G84" s="632"/>
      <c r="H84" s="633"/>
      <c r="I84" s="633"/>
      <c r="J84" s="633"/>
      <c r="K84" s="633"/>
      <c r="L84" s="633"/>
      <c r="M84" s="633"/>
      <c r="N84" s="633"/>
      <c r="O84" s="633"/>
      <c r="P84" s="633"/>
      <c r="Q84" s="633"/>
      <c r="R84" s="633"/>
      <c r="S84" s="633"/>
      <c r="T84" s="633"/>
      <c r="U84" s="633"/>
      <c r="V84" s="633"/>
      <c r="W84" s="633"/>
      <c r="X84" s="635" t="s">
        <v>49</v>
      </c>
      <c r="Y84" s="635"/>
      <c r="Z84" s="636"/>
      <c r="AA84" s="52"/>
      <c r="AB84" s="52"/>
      <c r="AC84" s="52"/>
      <c r="AD84" s="52"/>
      <c r="AE84" s="52"/>
      <c r="AF84" s="258"/>
      <c r="AG84" s="259"/>
      <c r="AH84" s="259"/>
      <c r="AI84" s="259"/>
      <c r="AJ84" s="259"/>
      <c r="AL84" s="249"/>
    </row>
    <row r="85" spans="2:39" ht="21" hidden="1" customHeight="1" thickBot="1" x14ac:dyDescent="0.25">
      <c r="B85" s="621" t="s">
        <v>138</v>
      </c>
      <c r="C85" s="622"/>
      <c r="D85" s="622"/>
      <c r="E85" s="622"/>
      <c r="F85" s="623"/>
      <c r="G85" s="643"/>
      <c r="H85" s="622"/>
      <c r="I85" s="622"/>
      <c r="J85" s="622"/>
      <c r="K85" s="622"/>
      <c r="L85" s="256" t="s">
        <v>15</v>
      </c>
      <c r="M85" s="622"/>
      <c r="N85" s="622"/>
      <c r="O85" s="622"/>
      <c r="P85" s="256" t="s">
        <v>16</v>
      </c>
      <c r="Q85" s="622"/>
      <c r="R85" s="622"/>
      <c r="S85" s="622"/>
      <c r="T85" s="256" t="s">
        <v>17</v>
      </c>
      <c r="U85" s="622"/>
      <c r="V85" s="622"/>
      <c r="W85" s="622"/>
      <c r="X85" s="622"/>
      <c r="Y85" s="622"/>
      <c r="Z85" s="634"/>
      <c r="AA85" s="52"/>
      <c r="AB85" s="52"/>
      <c r="AC85" s="52"/>
      <c r="AD85" s="52"/>
      <c r="AE85" s="52"/>
      <c r="AF85" s="258"/>
      <c r="AG85" s="259"/>
      <c r="AH85" s="259"/>
      <c r="AI85" s="259"/>
      <c r="AJ85" s="259"/>
      <c r="AL85" s="249"/>
    </row>
    <row r="86" spans="2:39" ht="13.5" hidden="1" customHeight="1" x14ac:dyDescent="0.2">
      <c r="AA86" s="52"/>
      <c r="AB86" s="52"/>
      <c r="AC86" s="52"/>
      <c r="AD86" s="52"/>
      <c r="AE86" s="52"/>
      <c r="AF86" s="258"/>
      <c r="AG86" s="259"/>
      <c r="AH86" s="259"/>
      <c r="AI86" s="259"/>
      <c r="AJ86" s="259"/>
      <c r="AL86" s="249"/>
    </row>
    <row r="87" spans="2:39" ht="21" customHeight="1" thickBot="1" x14ac:dyDescent="0.25">
      <c r="B87" s="519" t="s">
        <v>139</v>
      </c>
      <c r="C87" s="520"/>
      <c r="D87" s="520"/>
      <c r="E87" s="520"/>
      <c r="F87" s="520"/>
      <c r="G87" s="520"/>
      <c r="H87" s="520"/>
      <c r="I87" s="520"/>
      <c r="J87" s="520"/>
      <c r="K87" s="520"/>
      <c r="L87" s="520"/>
      <c r="M87" s="520"/>
      <c r="N87" s="520"/>
      <c r="O87" s="520"/>
      <c r="P87" s="520"/>
      <c r="Q87" s="520"/>
      <c r="R87" s="520"/>
      <c r="S87" s="520"/>
      <c r="T87" s="520"/>
      <c r="U87" s="520"/>
      <c r="V87" s="520"/>
      <c r="W87" s="520"/>
      <c r="X87" s="520"/>
      <c r="Y87" s="520"/>
      <c r="Z87" s="520"/>
      <c r="AA87" s="52"/>
      <c r="AB87" s="52"/>
      <c r="AC87" s="52"/>
      <c r="AD87" s="52"/>
      <c r="AE87" s="52"/>
      <c r="AF87" s="258"/>
      <c r="AG87" s="259"/>
      <c r="AH87" s="259"/>
      <c r="AI87" s="259"/>
      <c r="AJ87" s="259"/>
      <c r="AL87" s="249"/>
    </row>
    <row r="88" spans="2:39" ht="13.5" customHeight="1" x14ac:dyDescent="0.2">
      <c r="B88" s="431" t="s">
        <v>140</v>
      </c>
      <c r="C88" s="432"/>
      <c r="D88" s="432"/>
      <c r="E88" s="432"/>
      <c r="F88" s="432"/>
      <c r="G88" s="432"/>
      <c r="H88" s="432"/>
      <c r="I88" s="432"/>
      <c r="J88" s="432"/>
      <c r="K88" s="432"/>
      <c r="L88" s="432"/>
      <c r="M88" s="432"/>
      <c r="N88" s="432"/>
      <c r="O88" s="432"/>
      <c r="P88" s="432"/>
      <c r="Q88" s="432"/>
      <c r="R88" s="432"/>
      <c r="S88" s="432"/>
      <c r="T88" s="432"/>
      <c r="U88" s="432"/>
      <c r="V88" s="432"/>
      <c r="W88" s="432"/>
      <c r="X88" s="432"/>
      <c r="Y88" s="432"/>
      <c r="Z88" s="433"/>
      <c r="AA88" s="52"/>
      <c r="AB88" s="52"/>
      <c r="AC88" s="52"/>
      <c r="AD88" s="52"/>
      <c r="AE88" s="52"/>
      <c r="AF88" s="258"/>
      <c r="AG88" s="259"/>
      <c r="AH88" s="259"/>
      <c r="AI88" s="259"/>
      <c r="AJ88" s="259"/>
      <c r="AL88" s="385" t="s">
        <v>141</v>
      </c>
      <c r="AM88" s="386"/>
    </row>
    <row r="89" spans="2:39" ht="13.5" customHeight="1" x14ac:dyDescent="0.2">
      <c r="B89" s="434"/>
      <c r="C89" s="435"/>
      <c r="D89" s="435"/>
      <c r="E89" s="435"/>
      <c r="F89" s="435"/>
      <c r="G89" s="435"/>
      <c r="H89" s="435"/>
      <c r="I89" s="435"/>
      <c r="J89" s="435"/>
      <c r="K89" s="435"/>
      <c r="L89" s="435"/>
      <c r="M89" s="435"/>
      <c r="N89" s="435"/>
      <c r="O89" s="435"/>
      <c r="P89" s="435"/>
      <c r="Q89" s="435"/>
      <c r="R89" s="435"/>
      <c r="S89" s="435"/>
      <c r="T89" s="435"/>
      <c r="U89" s="435"/>
      <c r="V89" s="435"/>
      <c r="W89" s="435"/>
      <c r="X89" s="435"/>
      <c r="Y89" s="435"/>
      <c r="Z89" s="436"/>
      <c r="AA89" s="52"/>
      <c r="AB89" s="52"/>
      <c r="AC89" s="52"/>
      <c r="AD89" s="52"/>
      <c r="AE89" s="52"/>
      <c r="AF89" s="258"/>
      <c r="AG89" s="259"/>
      <c r="AH89" s="259"/>
      <c r="AI89" s="259"/>
      <c r="AJ89" s="259"/>
      <c r="AL89" s="387"/>
      <c r="AM89" s="388"/>
    </row>
    <row r="90" spans="2:39" ht="13.5" customHeight="1" x14ac:dyDescent="0.2">
      <c r="B90" s="434"/>
      <c r="C90" s="435"/>
      <c r="D90" s="435"/>
      <c r="E90" s="435"/>
      <c r="F90" s="435"/>
      <c r="G90" s="435"/>
      <c r="H90" s="435"/>
      <c r="I90" s="435"/>
      <c r="J90" s="435"/>
      <c r="K90" s="435"/>
      <c r="L90" s="435"/>
      <c r="M90" s="435"/>
      <c r="N90" s="435"/>
      <c r="O90" s="435"/>
      <c r="P90" s="435"/>
      <c r="Q90" s="435"/>
      <c r="R90" s="435"/>
      <c r="S90" s="435"/>
      <c r="T90" s="435"/>
      <c r="U90" s="435"/>
      <c r="V90" s="435"/>
      <c r="W90" s="435"/>
      <c r="X90" s="435"/>
      <c r="Y90" s="435"/>
      <c r="Z90" s="436"/>
      <c r="AA90" s="52"/>
      <c r="AB90" s="52"/>
      <c r="AC90" s="52"/>
      <c r="AD90" s="52"/>
      <c r="AE90" s="52"/>
      <c r="AF90" s="258"/>
      <c r="AG90" s="259"/>
      <c r="AH90" s="259"/>
      <c r="AI90" s="259"/>
      <c r="AJ90" s="259"/>
      <c r="AL90" s="387"/>
      <c r="AM90" s="388"/>
    </row>
    <row r="91" spans="2:39" ht="13.5" customHeight="1" thickBot="1" x14ac:dyDescent="0.25">
      <c r="B91" s="437"/>
      <c r="C91" s="438"/>
      <c r="D91" s="438"/>
      <c r="E91" s="438"/>
      <c r="F91" s="438"/>
      <c r="G91" s="438"/>
      <c r="H91" s="438"/>
      <c r="I91" s="438"/>
      <c r="J91" s="438"/>
      <c r="K91" s="438"/>
      <c r="L91" s="438"/>
      <c r="M91" s="438"/>
      <c r="N91" s="438"/>
      <c r="O91" s="438"/>
      <c r="P91" s="438"/>
      <c r="Q91" s="438"/>
      <c r="R91" s="438"/>
      <c r="S91" s="438"/>
      <c r="T91" s="438"/>
      <c r="U91" s="438"/>
      <c r="V91" s="438"/>
      <c r="W91" s="438"/>
      <c r="X91" s="438"/>
      <c r="Y91" s="438"/>
      <c r="Z91" s="439"/>
      <c r="AA91" s="52"/>
      <c r="AB91" s="52"/>
      <c r="AC91" s="52"/>
      <c r="AD91" s="52"/>
      <c r="AE91" s="52"/>
      <c r="AF91" s="258"/>
      <c r="AG91" s="259"/>
      <c r="AH91" s="259"/>
      <c r="AI91" s="259"/>
      <c r="AJ91" s="259"/>
      <c r="AL91" s="387"/>
      <c r="AM91" s="388"/>
    </row>
    <row r="92" spans="2:39" ht="13.5" customHeight="1" thickBot="1" x14ac:dyDescent="0.25">
      <c r="AA92" s="219"/>
      <c r="AB92" s="219"/>
      <c r="AC92" s="219"/>
      <c r="AD92" s="219"/>
      <c r="AE92" s="219"/>
      <c r="AF92" s="220"/>
      <c r="AL92" s="389"/>
      <c r="AM92" s="390"/>
    </row>
    <row r="93" spans="2:39" ht="21" customHeight="1" x14ac:dyDescent="0.2">
      <c r="G93" s="257"/>
      <c r="H93" s="257"/>
      <c r="I93" s="257"/>
      <c r="J93" s="257"/>
      <c r="K93" s="257"/>
      <c r="L93" s="257"/>
      <c r="M93" s="257"/>
      <c r="N93" s="257"/>
      <c r="O93" s="257"/>
      <c r="P93" s="257"/>
      <c r="Q93" s="257"/>
      <c r="R93" s="257"/>
      <c r="S93" s="257"/>
      <c r="T93" s="257"/>
      <c r="U93" s="257"/>
      <c r="V93" s="257"/>
      <c r="W93" s="257"/>
      <c r="X93" s="257"/>
      <c r="Y93" s="257"/>
      <c r="Z93" s="257"/>
      <c r="AA93" s="219"/>
      <c r="AB93" s="219"/>
      <c r="AC93" s="219"/>
      <c r="AD93" s="219"/>
      <c r="AE93" s="219"/>
      <c r="AF93" s="220"/>
      <c r="AL93" s="249"/>
    </row>
    <row r="94" spans="2:39" ht="13.5" customHeight="1" x14ac:dyDescent="0.2">
      <c r="G94" s="257"/>
      <c r="H94" s="257"/>
      <c r="I94" s="257"/>
      <c r="J94" s="257"/>
      <c r="K94" s="257"/>
      <c r="L94" s="257"/>
      <c r="M94" s="257"/>
      <c r="N94" s="257"/>
      <c r="O94" s="257"/>
      <c r="P94" s="257"/>
      <c r="Q94" s="257"/>
      <c r="R94" s="257"/>
      <c r="S94" s="257"/>
      <c r="T94" s="257"/>
      <c r="U94" s="257"/>
      <c r="V94" s="257"/>
      <c r="W94" s="257"/>
      <c r="X94" s="257"/>
      <c r="Y94" s="257"/>
      <c r="Z94" s="257"/>
      <c r="AA94" s="219"/>
      <c r="AB94" s="219"/>
      <c r="AC94" s="219"/>
      <c r="AD94" s="219"/>
      <c r="AE94" s="219"/>
      <c r="AF94" s="220"/>
      <c r="AL94" s="249"/>
    </row>
    <row r="95" spans="2:39" ht="13.5" customHeight="1" x14ac:dyDescent="0.2">
      <c r="G95" s="257"/>
      <c r="H95" s="257"/>
      <c r="I95" s="257"/>
      <c r="J95" s="257"/>
      <c r="K95" s="257"/>
      <c r="L95" s="257"/>
      <c r="M95" s="257"/>
      <c r="N95" s="257"/>
      <c r="O95" s="257"/>
      <c r="P95" s="257"/>
      <c r="Q95" s="257"/>
      <c r="R95" s="257"/>
      <c r="S95" s="257"/>
      <c r="T95" s="257"/>
      <c r="U95" s="257"/>
      <c r="V95" s="257"/>
      <c r="W95" s="257"/>
      <c r="X95" s="257"/>
      <c r="Y95" s="257"/>
      <c r="Z95" s="257"/>
      <c r="AA95" s="219"/>
      <c r="AB95" s="219"/>
      <c r="AC95" s="219"/>
      <c r="AD95" s="219"/>
      <c r="AE95" s="219"/>
      <c r="AF95" s="220"/>
      <c r="AL95" s="249"/>
    </row>
    <row r="96" spans="2:39" ht="13.5" customHeight="1" x14ac:dyDescent="0.2">
      <c r="G96" s="257"/>
      <c r="H96" s="257"/>
      <c r="I96" s="257"/>
      <c r="J96" s="257"/>
      <c r="K96" s="257"/>
      <c r="L96" s="257"/>
      <c r="M96" s="257"/>
      <c r="N96" s="257"/>
      <c r="O96" s="257"/>
      <c r="P96" s="1"/>
      <c r="R96" s="228"/>
      <c r="S96" s="228"/>
      <c r="T96" s="228"/>
      <c r="U96" s="228"/>
      <c r="V96" s="228"/>
      <c r="W96" s="228"/>
      <c r="X96" s="228"/>
      <c r="Y96" s="228"/>
      <c r="Z96" s="228"/>
      <c r="AA96" s="219"/>
      <c r="AB96" s="219"/>
      <c r="AC96" s="219"/>
      <c r="AD96" s="219"/>
      <c r="AE96" s="219"/>
      <c r="AF96" s="220"/>
    </row>
    <row r="97" spans="7:32" ht="13.5" customHeight="1" x14ac:dyDescent="0.2">
      <c r="G97" s="257"/>
      <c r="H97" s="257"/>
      <c r="I97" s="257"/>
      <c r="J97" s="257"/>
      <c r="K97" s="257"/>
      <c r="L97" s="257"/>
      <c r="M97" s="257"/>
      <c r="N97" s="257"/>
      <c r="O97" s="257"/>
      <c r="P97" s="1"/>
      <c r="Q97" s="228"/>
      <c r="R97" s="228"/>
      <c r="S97" s="228"/>
      <c r="T97" s="228"/>
      <c r="U97" s="228"/>
      <c r="V97" s="228"/>
      <c r="W97" s="228"/>
      <c r="X97" s="228"/>
      <c r="Y97" s="228"/>
      <c r="Z97" s="228"/>
      <c r="AA97" s="219"/>
      <c r="AB97" s="219"/>
      <c r="AC97" s="219"/>
      <c r="AD97" s="219"/>
      <c r="AE97" s="219"/>
      <c r="AF97" s="220"/>
    </row>
    <row r="98" spans="7:32" ht="13.5" customHeight="1" x14ac:dyDescent="0.2">
      <c r="G98" s="257"/>
      <c r="H98" s="257"/>
      <c r="I98" s="257"/>
      <c r="J98" s="257"/>
      <c r="K98" s="257"/>
      <c r="L98" s="257"/>
      <c r="M98" s="257"/>
      <c r="N98" s="257"/>
      <c r="O98" s="257"/>
      <c r="P98" s="1"/>
      <c r="Q98" s="228"/>
      <c r="R98" s="228"/>
      <c r="S98" s="228"/>
      <c r="T98" s="228"/>
      <c r="U98" s="228"/>
      <c r="V98" s="228"/>
      <c r="W98" s="228"/>
      <c r="X98" s="228"/>
      <c r="Y98" s="228"/>
      <c r="Z98" s="228"/>
    </row>
    <row r="99" spans="7:32" ht="13.5" customHeight="1" x14ac:dyDescent="0.2">
      <c r="G99" s="257"/>
      <c r="H99" s="257"/>
      <c r="I99" s="257"/>
      <c r="J99" s="257"/>
      <c r="K99" s="257"/>
      <c r="L99" s="257"/>
      <c r="M99" s="257"/>
      <c r="N99" s="257"/>
      <c r="O99" s="257"/>
      <c r="P99" s="1"/>
      <c r="Q99" s="228"/>
      <c r="R99" s="228"/>
      <c r="S99" s="228"/>
      <c r="T99" s="228"/>
      <c r="U99" s="228"/>
      <c r="V99" s="228"/>
      <c r="W99" s="228"/>
      <c r="X99" s="228"/>
      <c r="Y99" s="228"/>
      <c r="Z99" s="228"/>
    </row>
    <row r="100" spans="7:32" ht="13.5" customHeight="1" x14ac:dyDescent="0.2">
      <c r="G100" s="257"/>
      <c r="H100" s="257"/>
      <c r="I100" s="257"/>
      <c r="J100" s="257"/>
      <c r="K100" s="257"/>
      <c r="L100" s="257"/>
      <c r="M100" s="257"/>
      <c r="N100" s="257"/>
      <c r="O100" s="257"/>
      <c r="P100" s="1"/>
      <c r="Q100" s="228"/>
      <c r="R100" s="228"/>
      <c r="S100" s="228"/>
      <c r="T100" s="228"/>
      <c r="U100" s="228"/>
      <c r="V100" s="228"/>
      <c r="W100" s="228"/>
      <c r="X100" s="228"/>
      <c r="Y100" s="228"/>
      <c r="Z100" s="228"/>
    </row>
    <row r="101" spans="7:32" ht="13.5" customHeight="1" x14ac:dyDescent="0.2"/>
    <row r="102" spans="7:32" ht="13.5" customHeight="1" x14ac:dyDescent="0.2"/>
    <row r="103" spans="7:32" ht="13.5" customHeight="1" x14ac:dyDescent="0.2"/>
    <row r="104" spans="7:32" ht="13.5" customHeight="1" x14ac:dyDescent="0.2"/>
    <row r="105" spans="7:32" ht="13.5" customHeight="1" x14ac:dyDescent="0.2"/>
    <row r="106" spans="7:32" ht="13.5" customHeight="1" x14ac:dyDescent="0.2"/>
    <row r="107" spans="7:32" ht="13.5" customHeight="1" x14ac:dyDescent="0.2"/>
    <row r="108" spans="7:32" ht="13.5" customHeight="1" x14ac:dyDescent="0.2"/>
    <row r="109" spans="7:32" ht="13.5" customHeight="1" x14ac:dyDescent="0.2"/>
    <row r="110" spans="7:32" ht="13.5" customHeight="1" x14ac:dyDescent="0.2"/>
    <row r="111" spans="7:32" ht="13.5" customHeight="1" x14ac:dyDescent="0.2"/>
    <row r="112" spans="7:32" ht="13.5" customHeight="1" x14ac:dyDescent="0.2"/>
    <row r="113" ht="13.5" customHeight="1" x14ac:dyDescent="0.2"/>
    <row r="114" ht="13.5" customHeight="1" x14ac:dyDescent="0.2"/>
    <row r="115" ht="13.5" customHeight="1" x14ac:dyDescent="0.2"/>
    <row r="116" ht="13.5" customHeight="1" x14ac:dyDescent="0.2"/>
    <row r="117" ht="13.5" customHeight="1" x14ac:dyDescent="0.2"/>
  </sheetData>
  <sheetProtection sheet="1" selectLockedCells="1"/>
  <mergeCells count="293">
    <mergeCell ref="AL26:AL34"/>
    <mergeCell ref="AL67:AL72"/>
    <mergeCell ref="AL11:AL13"/>
    <mergeCell ref="N27:R27"/>
    <mergeCell ref="S27:W27"/>
    <mergeCell ref="N29:R29"/>
    <mergeCell ref="S29:W29"/>
    <mergeCell ref="N31:R31"/>
    <mergeCell ref="S31:W31"/>
    <mergeCell ref="N33:R33"/>
    <mergeCell ref="S33:W33"/>
    <mergeCell ref="S26:W26"/>
    <mergeCell ref="N26:R26"/>
    <mergeCell ref="N28:R28"/>
    <mergeCell ref="S28:W28"/>
    <mergeCell ref="N30:R30"/>
    <mergeCell ref="S30:W30"/>
    <mergeCell ref="N32:R32"/>
    <mergeCell ref="S32:W32"/>
    <mergeCell ref="AL51:AL55"/>
    <mergeCell ref="X37:Z37"/>
    <mergeCell ref="X25:Z25"/>
    <mergeCell ref="AL44:AL45"/>
    <mergeCell ref="Q11:Z12"/>
    <mergeCell ref="B81:F81"/>
    <mergeCell ref="X68:Z68"/>
    <mergeCell ref="X69:Z69"/>
    <mergeCell ref="X70:Z70"/>
    <mergeCell ref="G68:W68"/>
    <mergeCell ref="G74:Z74"/>
    <mergeCell ref="G75:Z75"/>
    <mergeCell ref="B73:F73"/>
    <mergeCell ref="G65:I65"/>
    <mergeCell ref="B80:Z80"/>
    <mergeCell ref="B75:F75"/>
    <mergeCell ref="B76:F76"/>
    <mergeCell ref="B77:F77"/>
    <mergeCell ref="B78:F78"/>
    <mergeCell ref="Q78:Z78"/>
    <mergeCell ref="G67:I67"/>
    <mergeCell ref="G78:H78"/>
    <mergeCell ref="U66:Z66"/>
    <mergeCell ref="J67:K67"/>
    <mergeCell ref="G76:Z76"/>
    <mergeCell ref="B72:F72"/>
    <mergeCell ref="B65:F65"/>
    <mergeCell ref="I77:K77"/>
    <mergeCell ref="I78:K78"/>
    <mergeCell ref="B61:F61"/>
    <mergeCell ref="E70:F70"/>
    <mergeCell ref="E68:F68"/>
    <mergeCell ref="B67:F67"/>
    <mergeCell ref="B66:F66"/>
    <mergeCell ref="B74:F74"/>
    <mergeCell ref="U67:Z67"/>
    <mergeCell ref="B62:F62"/>
    <mergeCell ref="B64:F64"/>
    <mergeCell ref="B71:F71"/>
    <mergeCell ref="B63:F63"/>
    <mergeCell ref="G63:Z63"/>
    <mergeCell ref="G73:Z73"/>
    <mergeCell ref="G61:Z61"/>
    <mergeCell ref="N65:O65"/>
    <mergeCell ref="R65:S65"/>
    <mergeCell ref="N66:O66"/>
    <mergeCell ref="R66:S66"/>
    <mergeCell ref="R67:S67"/>
    <mergeCell ref="N67:O67"/>
    <mergeCell ref="H71:K71"/>
    <mergeCell ref="M71:P71"/>
    <mergeCell ref="R71:U71"/>
    <mergeCell ref="J85:K85"/>
    <mergeCell ref="M85:O85"/>
    <mergeCell ref="G72:Z72"/>
    <mergeCell ref="G62:Z62"/>
    <mergeCell ref="G52:I52"/>
    <mergeCell ref="AL35:AL36"/>
    <mergeCell ref="J56:K56"/>
    <mergeCell ref="I53:L53"/>
    <mergeCell ref="B55:Z55"/>
    <mergeCell ref="G77:H77"/>
    <mergeCell ref="G83:W83"/>
    <mergeCell ref="U48:Z48"/>
    <mergeCell ref="G70:W70"/>
    <mergeCell ref="U56:Z56"/>
    <mergeCell ref="J66:K66"/>
    <mergeCell ref="G64:Z64"/>
    <mergeCell ref="J65:K65"/>
    <mergeCell ref="U65:Z65"/>
    <mergeCell ref="J52:K52"/>
    <mergeCell ref="G49:I49"/>
    <mergeCell ref="J49:K49"/>
    <mergeCell ref="X36:Z36"/>
    <mergeCell ref="D40:F40"/>
    <mergeCell ref="J48:K48"/>
    <mergeCell ref="G53:H53"/>
    <mergeCell ref="G31:I31"/>
    <mergeCell ref="J33:M33"/>
    <mergeCell ref="G41:Z41"/>
    <mergeCell ref="X32:Z32"/>
    <mergeCell ref="G39:M39"/>
    <mergeCell ref="V34:W34"/>
    <mergeCell ref="B51:Z51"/>
    <mergeCell ref="B85:F85"/>
    <mergeCell ref="B82:D84"/>
    <mergeCell ref="E82:F82"/>
    <mergeCell ref="Q85:S85"/>
    <mergeCell ref="G82:W82"/>
    <mergeCell ref="G84:W84"/>
    <mergeCell ref="U85:Z85"/>
    <mergeCell ref="E84:F84"/>
    <mergeCell ref="X82:Z82"/>
    <mergeCell ref="X83:Z83"/>
    <mergeCell ref="X84:Z84"/>
    <mergeCell ref="E83:F83"/>
    <mergeCell ref="G57:Z57"/>
    <mergeCell ref="Q77:Z77"/>
    <mergeCell ref="G58:Z58"/>
    <mergeCell ref="G85:I85"/>
    <mergeCell ref="I40:L40"/>
    <mergeCell ref="G48:I48"/>
    <mergeCell ref="G45:H45"/>
    <mergeCell ref="Q45:Z45"/>
    <mergeCell ref="D39:F39"/>
    <mergeCell ref="B42:F42"/>
    <mergeCell ref="X30:Z30"/>
    <mergeCell ref="S34:T34"/>
    <mergeCell ref="S39:W39"/>
    <mergeCell ref="N39:R39"/>
    <mergeCell ref="G35:I38"/>
    <mergeCell ref="G34:M34"/>
    <mergeCell ref="E32:F33"/>
    <mergeCell ref="N34:R34"/>
    <mergeCell ref="G33:I33"/>
    <mergeCell ref="E34:F38"/>
    <mergeCell ref="N35:W35"/>
    <mergeCell ref="N36:W36"/>
    <mergeCell ref="S37:W37"/>
    <mergeCell ref="G30:I30"/>
    <mergeCell ref="E7:F7"/>
    <mergeCell ref="E6:F6"/>
    <mergeCell ref="G7:Z7"/>
    <mergeCell ref="B22:F23"/>
    <mergeCell ref="E17:F17"/>
    <mergeCell ref="O10:Z10"/>
    <mergeCell ref="S6:Z6"/>
    <mergeCell ref="G16:Z16"/>
    <mergeCell ref="Q8:Z8"/>
    <mergeCell ref="B8:F8"/>
    <mergeCell ref="G8:H8"/>
    <mergeCell ref="I8:L8"/>
    <mergeCell ref="M8:P8"/>
    <mergeCell ref="J9:K9"/>
    <mergeCell ref="G19:J19"/>
    <mergeCell ref="L19:O19"/>
    <mergeCell ref="B14:Z14"/>
    <mergeCell ref="G17:I17"/>
    <mergeCell ref="K17:N17"/>
    <mergeCell ref="O17:Z17"/>
    <mergeCell ref="G18:Z18"/>
    <mergeCell ref="B19:F19"/>
    <mergeCell ref="B15:F15"/>
    <mergeCell ref="I11:L11"/>
    <mergeCell ref="AA2:AE3"/>
    <mergeCell ref="E69:F69"/>
    <mergeCell ref="B21:Z21"/>
    <mergeCell ref="G42:Z42"/>
    <mergeCell ref="M12:P12"/>
    <mergeCell ref="B53:F53"/>
    <mergeCell ref="U52:Z52"/>
    <mergeCell ref="G12:H12"/>
    <mergeCell ref="I12:L12"/>
    <mergeCell ref="B49:F49"/>
    <mergeCell ref="B48:F48"/>
    <mergeCell ref="B47:Z47"/>
    <mergeCell ref="G22:I22"/>
    <mergeCell ref="L26:M26"/>
    <mergeCell ref="P5:Z5"/>
    <mergeCell ref="B17:D18"/>
    <mergeCell ref="U9:Z9"/>
    <mergeCell ref="G9:I9"/>
    <mergeCell ref="G6:H6"/>
    <mergeCell ref="I6:P6"/>
    <mergeCell ref="D58:F58"/>
    <mergeCell ref="B2:Z2"/>
    <mergeCell ref="B5:F5"/>
    <mergeCell ref="B6:D7"/>
    <mergeCell ref="B87:Z87"/>
    <mergeCell ref="G11:H11"/>
    <mergeCell ref="L24:M24"/>
    <mergeCell ref="G40:H40"/>
    <mergeCell ref="B56:F56"/>
    <mergeCell ref="G56:I56"/>
    <mergeCell ref="E26:F27"/>
    <mergeCell ref="E28:F29"/>
    <mergeCell ref="B24:F25"/>
    <mergeCell ref="B12:F12"/>
    <mergeCell ref="E18:F18"/>
    <mergeCell ref="Q19:W19"/>
    <mergeCell ref="X23:Z23"/>
    <mergeCell ref="X24:Z24"/>
    <mergeCell ref="G26:I26"/>
    <mergeCell ref="J24:K24"/>
    <mergeCell ref="G24:I24"/>
    <mergeCell ref="X29:Z29"/>
    <mergeCell ref="X31:Z31"/>
    <mergeCell ref="X28:Z28"/>
    <mergeCell ref="X26:Z26"/>
    <mergeCell ref="G28:I28"/>
    <mergeCell ref="B41:F41"/>
    <mergeCell ref="B52:F52"/>
    <mergeCell ref="B60:Z60"/>
    <mergeCell ref="G69:W69"/>
    <mergeCell ref="B68:D70"/>
    <mergeCell ref="G66:I66"/>
    <mergeCell ref="X22:Z22"/>
    <mergeCell ref="X39:Z39"/>
    <mergeCell ref="X38:Z38"/>
    <mergeCell ref="L30:M30"/>
    <mergeCell ref="J32:K32"/>
    <mergeCell ref="B57:F57"/>
    <mergeCell ref="X35:Z35"/>
    <mergeCell ref="X34:Z34"/>
    <mergeCell ref="B45:F45"/>
    <mergeCell ref="B46:Z46"/>
    <mergeCell ref="B34:D38"/>
    <mergeCell ref="K38:W38"/>
    <mergeCell ref="J26:K26"/>
    <mergeCell ref="J30:K30"/>
    <mergeCell ref="G32:I32"/>
    <mergeCell ref="J28:K28"/>
    <mergeCell ref="L32:M32"/>
    <mergeCell ref="L28:M28"/>
    <mergeCell ref="X27:Z27"/>
    <mergeCell ref="J37:M37"/>
    <mergeCell ref="B4:Z4"/>
    <mergeCell ref="G23:L23"/>
    <mergeCell ref="G25:L25"/>
    <mergeCell ref="AL22:AL24"/>
    <mergeCell ref="AL40:AL41"/>
    <mergeCell ref="B88:Z91"/>
    <mergeCell ref="B9:F9"/>
    <mergeCell ref="B10:F10"/>
    <mergeCell ref="AL4:AL6"/>
    <mergeCell ref="AL7:AO8"/>
    <mergeCell ref="B39:C40"/>
    <mergeCell ref="J27:M27"/>
    <mergeCell ref="G27:I27"/>
    <mergeCell ref="J29:M29"/>
    <mergeCell ref="G29:I29"/>
    <mergeCell ref="B11:F11"/>
    <mergeCell ref="X19:Z19"/>
    <mergeCell ref="J22:K22"/>
    <mergeCell ref="E30:F31"/>
    <mergeCell ref="B26:D33"/>
    <mergeCell ref="Q6:R6"/>
    <mergeCell ref="M11:P11"/>
    <mergeCell ref="B16:F16"/>
    <mergeCell ref="G15:Z15"/>
    <mergeCell ref="L22:M22"/>
    <mergeCell ref="J31:M31"/>
    <mergeCell ref="S22:W22"/>
    <mergeCell ref="T23:W23"/>
    <mergeCell ref="S24:W24"/>
    <mergeCell ref="T25:W25"/>
    <mergeCell ref="M23:R23"/>
    <mergeCell ref="M25:R25"/>
    <mergeCell ref="N22:R22"/>
    <mergeCell ref="N24:R24"/>
    <mergeCell ref="AL88:AM92"/>
    <mergeCell ref="N77:P77"/>
    <mergeCell ref="N78:P78"/>
    <mergeCell ref="I45:K45"/>
    <mergeCell ref="N45:P45"/>
    <mergeCell ref="R53:Z53"/>
    <mergeCell ref="N53:Q53"/>
    <mergeCell ref="N9:O9"/>
    <mergeCell ref="R9:S9"/>
    <mergeCell ref="N48:O48"/>
    <mergeCell ref="R48:S48"/>
    <mergeCell ref="N49:O49"/>
    <mergeCell ref="R49:S49"/>
    <mergeCell ref="N52:O52"/>
    <mergeCell ref="R52:S52"/>
    <mergeCell ref="N56:O56"/>
    <mergeCell ref="R56:S56"/>
    <mergeCell ref="R40:Z40"/>
    <mergeCell ref="N40:Q40"/>
    <mergeCell ref="O37:Q37"/>
    <mergeCell ref="X33:Z33"/>
    <mergeCell ref="U49:Z49"/>
    <mergeCell ref="J35:M35"/>
    <mergeCell ref="J36:M36"/>
  </mergeCells>
  <phoneticPr fontId="1"/>
  <dataValidations count="1">
    <dataValidation type="list" allowBlank="1" showInputMessage="1" sqref="G62:Z62" xr:uid="{9F084CD1-BF13-4A5C-91BB-D547141FDE8F}">
      <formula1>INDIRECT(G61)</formula1>
    </dataValidation>
  </dataValidations>
  <pageMargins left="0.75" right="0.75" top="1" bottom="1" header="0.51200000000000001" footer="0.51200000000000001"/>
  <pageSetup paperSize="9" scale="36" fitToHeight="0" orientation="portrait" r:id="rId1"/>
  <headerFooter alignWithMargins="0"/>
  <drawing r:id="rId2"/>
  <legacyDrawing r:id="rId3"/>
  <controls>
    <mc:AlternateContent xmlns:mc="http://schemas.openxmlformats.org/markup-compatibility/2006">
      <mc:Choice Requires="x14">
        <control shapeId="20647" r:id="rId4" name="cmbDay13">
          <controlPr defaultSize="0" autoLine="0" linkedCell="AD56" listFillRange="記号項目!C2:C32" r:id="rId5">
            <anchor moveWithCells="1" sizeWithCells="1">
              <from>
                <xdr:col>16</xdr:col>
                <xdr:colOff>146050</xdr:colOff>
                <xdr:row>54</xdr:row>
                <xdr:rowOff>0</xdr:rowOff>
              </from>
              <to>
                <xdr:col>18</xdr:col>
                <xdr:colOff>171450</xdr:colOff>
                <xdr:row>54</xdr:row>
                <xdr:rowOff>0</xdr:rowOff>
              </to>
            </anchor>
          </controlPr>
        </control>
      </mc:Choice>
      <mc:Fallback>
        <control shapeId="20647" r:id="rId4" name="cmbDay13"/>
      </mc:Fallback>
    </mc:AlternateContent>
    <mc:AlternateContent xmlns:mc="http://schemas.openxmlformats.org/markup-compatibility/2006">
      <mc:Choice Requires="x14">
        <control shapeId="20646" r:id="rId6" name="txtYear13">
          <controlPr defaultSize="0" autoLine="0" linkedCell="AB56" r:id="rId7">
            <anchor moveWithCells="1" sizeWithCells="1">
              <from>
                <xdr:col>9</xdr:col>
                <xdr:colOff>31750</xdr:colOff>
                <xdr:row>54</xdr:row>
                <xdr:rowOff>0</xdr:rowOff>
              </from>
              <to>
                <xdr:col>11</xdr:col>
                <xdr:colOff>19050</xdr:colOff>
                <xdr:row>54</xdr:row>
                <xdr:rowOff>0</xdr:rowOff>
              </to>
            </anchor>
          </controlPr>
        </control>
      </mc:Choice>
      <mc:Fallback>
        <control shapeId="20646" r:id="rId6" name="txtYear13"/>
      </mc:Fallback>
    </mc:AlternateContent>
    <mc:AlternateContent xmlns:mc="http://schemas.openxmlformats.org/markup-compatibility/2006">
      <mc:Choice Requires="x14">
        <control shapeId="20645" r:id="rId8" name="cmbMonth13">
          <controlPr defaultSize="0" autoLine="0" linkedCell="AC56" listFillRange="記号項目!B2:B13" r:id="rId5">
            <anchor moveWithCells="1" sizeWithCells="1">
              <from>
                <xdr:col>12</xdr:col>
                <xdr:colOff>133350</xdr:colOff>
                <xdr:row>54</xdr:row>
                <xdr:rowOff>0</xdr:rowOff>
              </from>
              <to>
                <xdr:col>14</xdr:col>
                <xdr:colOff>165100</xdr:colOff>
                <xdr:row>54</xdr:row>
                <xdr:rowOff>0</xdr:rowOff>
              </to>
            </anchor>
          </controlPr>
        </control>
      </mc:Choice>
      <mc:Fallback>
        <control shapeId="20645" r:id="rId8" name="cmbMonth13"/>
      </mc:Fallback>
    </mc:AlternateContent>
    <mc:AlternateContent xmlns:mc="http://schemas.openxmlformats.org/markup-compatibility/2006">
      <mc:Choice Requires="x14">
        <control shapeId="20617" r:id="rId9" name="ComboBox36">
          <controlPr defaultSize="0" autoLine="0" linkedCell="AD85" listFillRange="記号項目!C2:C32" r:id="rId5">
            <anchor moveWithCells="1" sizeWithCells="1">
              <from>
                <xdr:col>16</xdr:col>
                <xdr:colOff>146050</xdr:colOff>
                <xdr:row>79</xdr:row>
                <xdr:rowOff>0</xdr:rowOff>
              </from>
              <to>
                <xdr:col>18</xdr:col>
                <xdr:colOff>171450</xdr:colOff>
                <xdr:row>79</xdr:row>
                <xdr:rowOff>0</xdr:rowOff>
              </to>
            </anchor>
          </controlPr>
        </control>
      </mc:Choice>
      <mc:Fallback>
        <control shapeId="20617" r:id="rId9" name="ComboBox36"/>
      </mc:Fallback>
    </mc:AlternateContent>
    <mc:AlternateContent xmlns:mc="http://schemas.openxmlformats.org/markup-compatibility/2006">
      <mc:Choice Requires="x14">
        <control shapeId="20616" r:id="rId10" name="TextBox14">
          <controlPr defaultSize="0" autoLine="0" linkedCell="AB85" r:id="rId7">
            <anchor moveWithCells="1" sizeWithCells="1">
              <from>
                <xdr:col>9</xdr:col>
                <xdr:colOff>31750</xdr:colOff>
                <xdr:row>79</xdr:row>
                <xdr:rowOff>0</xdr:rowOff>
              </from>
              <to>
                <xdr:col>11</xdr:col>
                <xdr:colOff>19050</xdr:colOff>
                <xdr:row>79</xdr:row>
                <xdr:rowOff>0</xdr:rowOff>
              </to>
            </anchor>
          </controlPr>
        </control>
      </mc:Choice>
      <mc:Fallback>
        <control shapeId="20616" r:id="rId10" name="TextBox14"/>
      </mc:Fallback>
    </mc:AlternateContent>
    <mc:AlternateContent xmlns:mc="http://schemas.openxmlformats.org/markup-compatibility/2006">
      <mc:Choice Requires="x14">
        <control shapeId="20615" r:id="rId11" name="ComboBox35">
          <controlPr defaultSize="0" autoLine="0" linkedCell="AC85" listFillRange="記号項目!B2:B13" r:id="rId5">
            <anchor moveWithCells="1" sizeWithCells="1">
              <from>
                <xdr:col>12</xdr:col>
                <xdr:colOff>133350</xdr:colOff>
                <xdr:row>79</xdr:row>
                <xdr:rowOff>0</xdr:rowOff>
              </from>
              <to>
                <xdr:col>14</xdr:col>
                <xdr:colOff>165100</xdr:colOff>
                <xdr:row>79</xdr:row>
                <xdr:rowOff>0</xdr:rowOff>
              </to>
            </anchor>
          </controlPr>
        </control>
      </mc:Choice>
      <mc:Fallback>
        <control shapeId="20615" r:id="rId11" name="ComboBox35"/>
      </mc:Fallback>
    </mc:AlternateContent>
    <mc:AlternateContent xmlns:mc="http://schemas.openxmlformats.org/markup-compatibility/2006">
      <mc:Choice Requires="x14">
        <control shapeId="20614" r:id="rId12" name="ComboBox34">
          <controlPr locked="0" defaultSize="0" autoLine="0" linkedCell="AA85" listFillRange="記号項目!A2:A5" r:id="rId13">
            <anchor moveWithCells="1" sizeWithCells="1">
              <from>
                <xdr:col>6</xdr:col>
                <xdr:colOff>38100</xdr:colOff>
                <xdr:row>79</xdr:row>
                <xdr:rowOff>0</xdr:rowOff>
              </from>
              <to>
                <xdr:col>8</xdr:col>
                <xdr:colOff>184150</xdr:colOff>
                <xdr:row>79</xdr:row>
                <xdr:rowOff>0</xdr:rowOff>
              </to>
            </anchor>
          </controlPr>
        </control>
      </mc:Choice>
      <mc:Fallback>
        <control shapeId="20614" r:id="rId12" name="ComboBox34"/>
      </mc:Fallback>
    </mc:AlternateContent>
    <mc:AlternateContent xmlns:mc="http://schemas.openxmlformats.org/markup-compatibility/2006">
      <mc:Choice Requires="x14">
        <control shapeId="20610" r:id="rId14" name="ComboBox33">
          <controlPr defaultSize="0" autoLine="0" linkedCell="AD67" listFillRange="記号項目!C2:C32" r:id="rId5">
            <anchor moveWithCells="1" sizeWithCells="1">
              <from>
                <xdr:col>16</xdr:col>
                <xdr:colOff>146050</xdr:colOff>
                <xdr:row>66</xdr:row>
                <xdr:rowOff>0</xdr:rowOff>
              </from>
              <to>
                <xdr:col>18</xdr:col>
                <xdr:colOff>171450</xdr:colOff>
                <xdr:row>66</xdr:row>
                <xdr:rowOff>0</xdr:rowOff>
              </to>
            </anchor>
          </controlPr>
        </control>
      </mc:Choice>
      <mc:Fallback>
        <control shapeId="20610" r:id="rId14" name="ComboBox33"/>
      </mc:Fallback>
    </mc:AlternateContent>
    <mc:AlternateContent xmlns:mc="http://schemas.openxmlformats.org/markup-compatibility/2006">
      <mc:Choice Requires="x14">
        <control shapeId="20609" r:id="rId15" name="TextBox13">
          <controlPr defaultSize="0" autoLine="0" linkedCell="AB67" r:id="rId7">
            <anchor moveWithCells="1" sizeWithCells="1">
              <from>
                <xdr:col>9</xdr:col>
                <xdr:colOff>31750</xdr:colOff>
                <xdr:row>66</xdr:row>
                <xdr:rowOff>0</xdr:rowOff>
              </from>
              <to>
                <xdr:col>11</xdr:col>
                <xdr:colOff>19050</xdr:colOff>
                <xdr:row>66</xdr:row>
                <xdr:rowOff>0</xdr:rowOff>
              </to>
            </anchor>
          </controlPr>
        </control>
      </mc:Choice>
      <mc:Fallback>
        <control shapeId="20609" r:id="rId15" name="TextBox13"/>
      </mc:Fallback>
    </mc:AlternateContent>
    <mc:AlternateContent xmlns:mc="http://schemas.openxmlformats.org/markup-compatibility/2006">
      <mc:Choice Requires="x14">
        <control shapeId="20608" r:id="rId16" name="ComboBox32">
          <controlPr defaultSize="0" autoLine="0" linkedCell="AC67" listFillRange="記号項目!B2:B13" r:id="rId5">
            <anchor moveWithCells="1" sizeWithCells="1">
              <from>
                <xdr:col>12</xdr:col>
                <xdr:colOff>133350</xdr:colOff>
                <xdr:row>66</xdr:row>
                <xdr:rowOff>0</xdr:rowOff>
              </from>
              <to>
                <xdr:col>14</xdr:col>
                <xdr:colOff>165100</xdr:colOff>
                <xdr:row>66</xdr:row>
                <xdr:rowOff>0</xdr:rowOff>
              </to>
            </anchor>
          </controlPr>
        </control>
      </mc:Choice>
      <mc:Fallback>
        <control shapeId="20608" r:id="rId16" name="ComboBox32"/>
      </mc:Fallback>
    </mc:AlternateContent>
    <mc:AlternateContent xmlns:mc="http://schemas.openxmlformats.org/markup-compatibility/2006">
      <mc:Choice Requires="x14">
        <control shapeId="20607" r:id="rId17" name="ComboBox31">
          <controlPr locked="0" defaultSize="0" autoLine="0" linkedCell="AA67" listFillRange="記号項目!A2:A5" r:id="rId13">
            <anchor moveWithCells="1" sizeWithCells="1">
              <from>
                <xdr:col>6</xdr:col>
                <xdr:colOff>38100</xdr:colOff>
                <xdr:row>66</xdr:row>
                <xdr:rowOff>0</xdr:rowOff>
              </from>
              <to>
                <xdr:col>8</xdr:col>
                <xdr:colOff>184150</xdr:colOff>
                <xdr:row>66</xdr:row>
                <xdr:rowOff>0</xdr:rowOff>
              </to>
            </anchor>
          </controlPr>
        </control>
      </mc:Choice>
      <mc:Fallback>
        <control shapeId="20607" r:id="rId17" name="ComboBox31"/>
      </mc:Fallback>
    </mc:AlternateContent>
    <mc:AlternateContent xmlns:mc="http://schemas.openxmlformats.org/markup-compatibility/2006">
      <mc:Choice Requires="x14">
        <control shapeId="20719" r:id="rId18" name="Check Box 239">
          <controlPr defaultSize="0" autoFill="0" autoLine="0" autoPict="0" altText="男性">
            <anchor moveWithCells="1">
              <from>
                <xdr:col>8</xdr:col>
                <xdr:colOff>133350</xdr:colOff>
                <xdr:row>6</xdr:row>
                <xdr:rowOff>260350</xdr:rowOff>
              </from>
              <to>
                <xdr:col>11</xdr:col>
                <xdr:colOff>0</xdr:colOff>
                <xdr:row>7</xdr:row>
                <xdr:rowOff>247650</xdr:rowOff>
              </to>
            </anchor>
          </controlPr>
        </control>
      </mc:Choice>
    </mc:AlternateContent>
    <mc:AlternateContent xmlns:mc="http://schemas.openxmlformats.org/markup-compatibility/2006">
      <mc:Choice Requires="x14">
        <control shapeId="20720" r:id="rId19" name="Check Box 240">
          <controlPr defaultSize="0" autoFill="0" autoLine="0" autoPict="0">
            <anchor moveWithCells="1">
              <from>
                <xdr:col>12</xdr:col>
                <xdr:colOff>133350</xdr:colOff>
                <xdr:row>7</xdr:row>
                <xdr:rowOff>12700</xdr:rowOff>
              </from>
              <to>
                <xdr:col>15</xdr:col>
                <xdr:colOff>38100</xdr:colOff>
                <xdr:row>7</xdr:row>
                <xdr:rowOff>247650</xdr:rowOff>
              </to>
            </anchor>
          </controlPr>
        </control>
      </mc:Choice>
    </mc:AlternateContent>
    <mc:AlternateContent xmlns:mc="http://schemas.openxmlformats.org/markup-compatibility/2006">
      <mc:Choice Requires="x14">
        <control shapeId="20721" r:id="rId20" name="Check Box 241">
          <controlPr defaultSize="0" autoFill="0" autoLine="0" autoPict="0">
            <anchor moveWithCells="1">
              <from>
                <xdr:col>8</xdr:col>
                <xdr:colOff>12700</xdr:colOff>
                <xdr:row>10</xdr:row>
                <xdr:rowOff>19050</xdr:rowOff>
              </from>
              <to>
                <xdr:col>11</xdr:col>
                <xdr:colOff>12700</xdr:colOff>
                <xdr:row>10</xdr:row>
                <xdr:rowOff>260350</xdr:rowOff>
              </to>
            </anchor>
          </controlPr>
        </control>
      </mc:Choice>
    </mc:AlternateContent>
    <mc:AlternateContent xmlns:mc="http://schemas.openxmlformats.org/markup-compatibility/2006">
      <mc:Choice Requires="x14">
        <control shapeId="20722" r:id="rId21" name="Check Box 242">
          <controlPr defaultSize="0" autoFill="0" autoLine="0" autoPict="0">
            <anchor moveWithCells="1">
              <from>
                <xdr:col>12</xdr:col>
                <xdr:colOff>12700</xdr:colOff>
                <xdr:row>10</xdr:row>
                <xdr:rowOff>19050</xdr:rowOff>
              </from>
              <to>
                <xdr:col>15</xdr:col>
                <xdr:colOff>0</xdr:colOff>
                <xdr:row>10</xdr:row>
                <xdr:rowOff>260350</xdr:rowOff>
              </to>
            </anchor>
          </controlPr>
        </control>
      </mc:Choice>
    </mc:AlternateContent>
    <mc:AlternateContent xmlns:mc="http://schemas.openxmlformats.org/markup-compatibility/2006">
      <mc:Choice Requires="x14">
        <control shapeId="20723" r:id="rId22" name="Check Box 243">
          <controlPr defaultSize="0" autoFill="0" autoLine="0" autoPict="0">
            <anchor moveWithCells="1">
              <from>
                <xdr:col>8</xdr:col>
                <xdr:colOff>19050</xdr:colOff>
                <xdr:row>11</xdr:row>
                <xdr:rowOff>12700</xdr:rowOff>
              </from>
              <to>
                <xdr:col>10</xdr:col>
                <xdr:colOff>88900</xdr:colOff>
                <xdr:row>11</xdr:row>
                <xdr:rowOff>247650</xdr:rowOff>
              </to>
            </anchor>
          </controlPr>
        </control>
      </mc:Choice>
    </mc:AlternateContent>
    <mc:AlternateContent xmlns:mc="http://schemas.openxmlformats.org/markup-compatibility/2006">
      <mc:Choice Requires="x14">
        <control shapeId="20724" r:id="rId23" name="Check Box 244">
          <controlPr defaultSize="0" autoFill="0" autoLine="0" autoPict="0">
            <anchor moveWithCells="1">
              <from>
                <xdr:col>12</xdr:col>
                <xdr:colOff>12700</xdr:colOff>
                <xdr:row>11</xdr:row>
                <xdr:rowOff>19050</xdr:rowOff>
              </from>
              <to>
                <xdr:col>14</xdr:col>
                <xdr:colOff>76200</xdr:colOff>
                <xdr:row>11</xdr:row>
                <xdr:rowOff>260350</xdr:rowOff>
              </to>
            </anchor>
          </controlPr>
        </control>
      </mc:Choice>
    </mc:AlternateContent>
    <mc:AlternateContent xmlns:mc="http://schemas.openxmlformats.org/markup-compatibility/2006">
      <mc:Choice Requires="x14">
        <control shapeId="20725" r:id="rId24" name="Check Box 245">
          <controlPr defaultSize="0" autoFill="0" autoLine="0" autoPict="0">
            <anchor moveWithCells="1">
              <from>
                <xdr:col>17</xdr:col>
                <xdr:colOff>76200</xdr:colOff>
                <xdr:row>10</xdr:row>
                <xdr:rowOff>228600</xdr:rowOff>
              </from>
              <to>
                <xdr:col>20</xdr:col>
                <xdr:colOff>0</xdr:colOff>
                <xdr:row>11</xdr:row>
                <xdr:rowOff>203200</xdr:rowOff>
              </to>
            </anchor>
          </controlPr>
        </control>
      </mc:Choice>
    </mc:AlternateContent>
    <mc:AlternateContent xmlns:mc="http://schemas.openxmlformats.org/markup-compatibility/2006">
      <mc:Choice Requires="x14">
        <control shapeId="20726" r:id="rId25" name="Check Box 246">
          <controlPr defaultSize="0" autoFill="0" autoLine="0" autoPict="0">
            <anchor moveWithCells="1">
              <from>
                <xdr:col>7</xdr:col>
                <xdr:colOff>69850</xdr:colOff>
                <xdr:row>22</xdr:row>
                <xdr:rowOff>12700</xdr:rowOff>
              </from>
              <to>
                <xdr:col>10</xdr:col>
                <xdr:colOff>146050</xdr:colOff>
                <xdr:row>22</xdr:row>
                <xdr:rowOff>247650</xdr:rowOff>
              </to>
            </anchor>
          </controlPr>
        </control>
      </mc:Choice>
    </mc:AlternateContent>
    <mc:AlternateContent xmlns:mc="http://schemas.openxmlformats.org/markup-compatibility/2006">
      <mc:Choice Requires="x14">
        <control shapeId="20727" r:id="rId26" name="Check Box 247">
          <controlPr defaultSize="0" autoFill="0" autoLine="0" autoPict="0">
            <anchor moveWithCells="1">
              <from>
                <xdr:col>7</xdr:col>
                <xdr:colOff>57150</xdr:colOff>
                <xdr:row>24</xdr:row>
                <xdr:rowOff>12700</xdr:rowOff>
              </from>
              <to>
                <xdr:col>10</xdr:col>
                <xdr:colOff>127000</xdr:colOff>
                <xdr:row>24</xdr:row>
                <xdr:rowOff>247650</xdr:rowOff>
              </to>
            </anchor>
          </controlPr>
        </control>
      </mc:Choice>
    </mc:AlternateContent>
    <mc:AlternateContent xmlns:mc="http://schemas.openxmlformats.org/markup-compatibility/2006">
      <mc:Choice Requires="x14">
        <control shapeId="20728" r:id="rId27" name="Check Box 248">
          <controlPr defaultSize="0" autoFill="0" autoLine="0" autoPict="0">
            <anchor moveWithCells="1">
              <from>
                <xdr:col>9</xdr:col>
                <xdr:colOff>19050</xdr:colOff>
                <xdr:row>26</xdr:row>
                <xdr:rowOff>0</xdr:rowOff>
              </from>
              <to>
                <xdr:col>12</xdr:col>
                <xdr:colOff>114300</xdr:colOff>
                <xdr:row>26</xdr:row>
                <xdr:rowOff>241300</xdr:rowOff>
              </to>
            </anchor>
          </controlPr>
        </control>
      </mc:Choice>
    </mc:AlternateContent>
    <mc:AlternateContent xmlns:mc="http://schemas.openxmlformats.org/markup-compatibility/2006">
      <mc:Choice Requires="x14">
        <control shapeId="20729" r:id="rId28" name="Check Box 249">
          <controlPr defaultSize="0" autoFill="0" autoLine="0" autoPict="0">
            <anchor moveWithCells="1">
              <from>
                <xdr:col>9</xdr:col>
                <xdr:colOff>31750</xdr:colOff>
                <xdr:row>28</xdr:row>
                <xdr:rowOff>31750</xdr:rowOff>
              </from>
              <to>
                <xdr:col>12</xdr:col>
                <xdr:colOff>127000</xdr:colOff>
                <xdr:row>29</xdr:row>
                <xdr:rowOff>0</xdr:rowOff>
              </to>
            </anchor>
          </controlPr>
        </control>
      </mc:Choice>
    </mc:AlternateContent>
    <mc:AlternateContent xmlns:mc="http://schemas.openxmlformats.org/markup-compatibility/2006">
      <mc:Choice Requires="x14">
        <control shapeId="20730" r:id="rId29" name="Check Box 250">
          <controlPr defaultSize="0" autoFill="0" autoLine="0" autoPict="0">
            <anchor moveWithCells="1">
              <from>
                <xdr:col>9</xdr:col>
                <xdr:colOff>38100</xdr:colOff>
                <xdr:row>30</xdr:row>
                <xdr:rowOff>19050</xdr:rowOff>
              </from>
              <to>
                <xdr:col>12</xdr:col>
                <xdr:colOff>133350</xdr:colOff>
                <xdr:row>30</xdr:row>
                <xdr:rowOff>260350</xdr:rowOff>
              </to>
            </anchor>
          </controlPr>
        </control>
      </mc:Choice>
    </mc:AlternateContent>
    <mc:AlternateContent xmlns:mc="http://schemas.openxmlformats.org/markup-compatibility/2006">
      <mc:Choice Requires="x14">
        <control shapeId="20731" r:id="rId30" name="Check Box 251">
          <controlPr defaultSize="0" autoFill="0" autoLine="0" autoPict="0">
            <anchor moveWithCells="1">
              <from>
                <xdr:col>9</xdr:col>
                <xdr:colOff>50800</xdr:colOff>
                <xdr:row>32</xdr:row>
                <xdr:rowOff>0</xdr:rowOff>
              </from>
              <to>
                <xdr:col>12</xdr:col>
                <xdr:colOff>146050</xdr:colOff>
                <xdr:row>32</xdr:row>
                <xdr:rowOff>241300</xdr:rowOff>
              </to>
            </anchor>
          </controlPr>
        </control>
      </mc:Choice>
    </mc:AlternateContent>
    <mc:AlternateContent xmlns:mc="http://schemas.openxmlformats.org/markup-compatibility/2006">
      <mc:Choice Requires="x14">
        <control shapeId="20732" r:id="rId31" name="Check Box 252">
          <controlPr defaultSize="0" autoFill="0" autoLine="0" autoPict="0">
            <anchor moveWithCells="1">
              <from>
                <xdr:col>4</xdr:col>
                <xdr:colOff>12700</xdr:colOff>
                <xdr:row>34</xdr:row>
                <xdr:rowOff>146050</xdr:rowOff>
              </from>
              <to>
                <xdr:col>6</xdr:col>
                <xdr:colOff>0</xdr:colOff>
                <xdr:row>35</xdr:row>
                <xdr:rowOff>114300</xdr:rowOff>
              </to>
            </anchor>
          </controlPr>
        </control>
      </mc:Choice>
    </mc:AlternateContent>
    <mc:AlternateContent xmlns:mc="http://schemas.openxmlformats.org/markup-compatibility/2006">
      <mc:Choice Requires="x14">
        <control shapeId="20733" r:id="rId32" name="Check Box 253">
          <controlPr defaultSize="0" autoFill="0" autoLine="0" autoPict="0">
            <anchor moveWithCells="1">
              <from>
                <xdr:col>8</xdr:col>
                <xdr:colOff>0</xdr:colOff>
                <xdr:row>37</xdr:row>
                <xdr:rowOff>0</xdr:rowOff>
              </from>
              <to>
                <xdr:col>11</xdr:col>
                <xdr:colOff>88900</xdr:colOff>
                <xdr:row>38</xdr:row>
                <xdr:rowOff>241300</xdr:rowOff>
              </to>
            </anchor>
          </controlPr>
        </control>
      </mc:Choice>
    </mc:AlternateContent>
    <mc:AlternateContent xmlns:mc="http://schemas.openxmlformats.org/markup-compatibility/2006">
      <mc:Choice Requires="x14">
        <control shapeId="20734" r:id="rId33" name="Check Box 254">
          <controlPr defaultSize="0" autoFill="0" autoLine="0" autoPict="0">
            <anchor moveWithCells="1">
              <from>
                <xdr:col>8</xdr:col>
                <xdr:colOff>165100</xdr:colOff>
                <xdr:row>39</xdr:row>
                <xdr:rowOff>12700</xdr:rowOff>
              </from>
              <to>
                <xdr:col>11</xdr:col>
                <xdr:colOff>0</xdr:colOff>
                <xdr:row>39</xdr:row>
                <xdr:rowOff>247650</xdr:rowOff>
              </to>
            </anchor>
          </controlPr>
        </control>
      </mc:Choice>
    </mc:AlternateContent>
    <mc:AlternateContent xmlns:mc="http://schemas.openxmlformats.org/markup-compatibility/2006">
      <mc:Choice Requires="x14">
        <control shapeId="20735" r:id="rId34" name="Check Box 255">
          <controlPr defaultSize="0" autoFill="0" autoLine="0" autoPict="0">
            <anchor moveWithCells="1">
              <from>
                <xdr:col>13</xdr:col>
                <xdr:colOff>165100</xdr:colOff>
                <xdr:row>39</xdr:row>
                <xdr:rowOff>12700</xdr:rowOff>
              </from>
              <to>
                <xdr:col>16</xdr:col>
                <xdr:colOff>57150</xdr:colOff>
                <xdr:row>39</xdr:row>
                <xdr:rowOff>247650</xdr:rowOff>
              </to>
            </anchor>
          </controlPr>
        </control>
      </mc:Choice>
    </mc:AlternateContent>
    <mc:AlternateContent xmlns:mc="http://schemas.openxmlformats.org/markup-compatibility/2006">
      <mc:Choice Requires="x14">
        <control shapeId="20736" r:id="rId35" name="Check Box 256">
          <controlPr defaultSize="0" autoFill="0" autoLine="0" autoPict="0">
            <anchor moveWithCells="1">
              <from>
                <xdr:col>8</xdr:col>
                <xdr:colOff>107950</xdr:colOff>
                <xdr:row>44</xdr:row>
                <xdr:rowOff>0</xdr:rowOff>
              </from>
              <to>
                <xdr:col>10</xdr:col>
                <xdr:colOff>76200</xdr:colOff>
                <xdr:row>44</xdr:row>
                <xdr:rowOff>241300</xdr:rowOff>
              </to>
            </anchor>
          </controlPr>
        </control>
      </mc:Choice>
    </mc:AlternateContent>
    <mc:AlternateContent xmlns:mc="http://schemas.openxmlformats.org/markup-compatibility/2006">
      <mc:Choice Requires="x14">
        <control shapeId="20737" r:id="rId36" name="Check Box 257">
          <controlPr defaultSize="0" autoFill="0" autoLine="0" autoPict="0">
            <anchor moveWithCells="1">
              <from>
                <xdr:col>13</xdr:col>
                <xdr:colOff>107950</xdr:colOff>
                <xdr:row>44</xdr:row>
                <xdr:rowOff>0</xdr:rowOff>
              </from>
              <to>
                <xdr:col>15</xdr:col>
                <xdr:colOff>95250</xdr:colOff>
                <xdr:row>44</xdr:row>
                <xdr:rowOff>241300</xdr:rowOff>
              </to>
            </anchor>
          </controlPr>
        </control>
      </mc:Choice>
    </mc:AlternateContent>
    <mc:AlternateContent xmlns:mc="http://schemas.openxmlformats.org/markup-compatibility/2006">
      <mc:Choice Requires="x14">
        <control shapeId="20738" r:id="rId37" name="Check Box 258">
          <controlPr defaultSize="0" autoFill="0" autoLine="0" autoPict="0">
            <anchor moveWithCells="1">
              <from>
                <xdr:col>8</xdr:col>
                <xdr:colOff>76200</xdr:colOff>
                <xdr:row>52</xdr:row>
                <xdr:rowOff>12700</xdr:rowOff>
              </from>
              <to>
                <xdr:col>11</xdr:col>
                <xdr:colOff>88900</xdr:colOff>
                <xdr:row>52</xdr:row>
                <xdr:rowOff>247650</xdr:rowOff>
              </to>
            </anchor>
          </controlPr>
        </control>
      </mc:Choice>
    </mc:AlternateContent>
    <mc:AlternateContent xmlns:mc="http://schemas.openxmlformats.org/markup-compatibility/2006">
      <mc:Choice Requires="x14">
        <control shapeId="20739" r:id="rId38" name="Check Box 259">
          <controlPr defaultSize="0" autoFill="0" autoLine="0" autoPict="0">
            <anchor moveWithCells="1">
              <from>
                <xdr:col>13</xdr:col>
                <xdr:colOff>50800</xdr:colOff>
                <xdr:row>52</xdr:row>
                <xdr:rowOff>12700</xdr:rowOff>
              </from>
              <to>
                <xdr:col>17</xdr:col>
                <xdr:colOff>0</xdr:colOff>
                <xdr:row>52</xdr:row>
                <xdr:rowOff>247650</xdr:rowOff>
              </to>
            </anchor>
          </controlPr>
        </control>
      </mc:Choice>
    </mc:AlternateContent>
    <mc:AlternateContent xmlns:mc="http://schemas.openxmlformats.org/markup-compatibility/2006">
      <mc:Choice Requires="x14">
        <control shapeId="20740" r:id="rId39" name="Check Box 260">
          <controlPr defaultSize="0" autoFill="0" autoLine="0" autoPict="0">
            <anchor moveWithCells="1">
              <from>
                <xdr:col>8</xdr:col>
                <xdr:colOff>38100</xdr:colOff>
                <xdr:row>70</xdr:row>
                <xdr:rowOff>19050</xdr:rowOff>
              </from>
              <to>
                <xdr:col>10</xdr:col>
                <xdr:colOff>146050</xdr:colOff>
                <xdr:row>70</xdr:row>
                <xdr:rowOff>260350</xdr:rowOff>
              </to>
            </anchor>
          </controlPr>
        </control>
      </mc:Choice>
    </mc:AlternateContent>
    <mc:AlternateContent xmlns:mc="http://schemas.openxmlformats.org/markup-compatibility/2006">
      <mc:Choice Requires="x14">
        <control shapeId="20741" r:id="rId40" name="Check Box 261">
          <controlPr defaultSize="0" autoFill="0" autoLine="0" autoPict="0">
            <anchor moveWithCells="1">
              <from>
                <xdr:col>12</xdr:col>
                <xdr:colOff>165100</xdr:colOff>
                <xdr:row>70</xdr:row>
                <xdr:rowOff>12700</xdr:rowOff>
              </from>
              <to>
                <xdr:col>15</xdr:col>
                <xdr:colOff>38100</xdr:colOff>
                <xdr:row>70</xdr:row>
                <xdr:rowOff>247650</xdr:rowOff>
              </to>
            </anchor>
          </controlPr>
        </control>
      </mc:Choice>
    </mc:AlternateContent>
    <mc:AlternateContent xmlns:mc="http://schemas.openxmlformats.org/markup-compatibility/2006">
      <mc:Choice Requires="x14">
        <control shapeId="20742" r:id="rId41" name="Check Box 262">
          <controlPr defaultSize="0" autoFill="0" autoLine="0" autoPict="0">
            <anchor moveWithCells="1">
              <from>
                <xdr:col>17</xdr:col>
                <xdr:colOff>146050</xdr:colOff>
                <xdr:row>70</xdr:row>
                <xdr:rowOff>12700</xdr:rowOff>
              </from>
              <to>
                <xdr:col>20</xdr:col>
                <xdr:colOff>38100</xdr:colOff>
                <xdr:row>70</xdr:row>
                <xdr:rowOff>247650</xdr:rowOff>
              </to>
            </anchor>
          </controlPr>
        </control>
      </mc:Choice>
    </mc:AlternateContent>
    <mc:AlternateContent xmlns:mc="http://schemas.openxmlformats.org/markup-compatibility/2006">
      <mc:Choice Requires="x14">
        <control shapeId="20743" r:id="rId42" name="Check Box 263">
          <controlPr defaultSize="0" autoFill="0" autoLine="0" autoPict="0">
            <anchor moveWithCells="1">
              <from>
                <xdr:col>8</xdr:col>
                <xdr:colOff>114300</xdr:colOff>
                <xdr:row>76</xdr:row>
                <xdr:rowOff>0</xdr:rowOff>
              </from>
              <to>
                <xdr:col>10</xdr:col>
                <xdr:colOff>146050</xdr:colOff>
                <xdr:row>76</xdr:row>
                <xdr:rowOff>241300</xdr:rowOff>
              </to>
            </anchor>
          </controlPr>
        </control>
      </mc:Choice>
    </mc:AlternateContent>
    <mc:AlternateContent xmlns:mc="http://schemas.openxmlformats.org/markup-compatibility/2006">
      <mc:Choice Requires="x14">
        <control shapeId="20744" r:id="rId43" name="Check Box 264">
          <controlPr defaultSize="0" autoFill="0" autoLine="0" autoPict="0">
            <anchor moveWithCells="1">
              <from>
                <xdr:col>13</xdr:col>
                <xdr:colOff>69850</xdr:colOff>
                <xdr:row>76</xdr:row>
                <xdr:rowOff>12700</xdr:rowOff>
              </from>
              <to>
                <xdr:col>16</xdr:col>
                <xdr:colOff>0</xdr:colOff>
                <xdr:row>76</xdr:row>
                <xdr:rowOff>247650</xdr:rowOff>
              </to>
            </anchor>
          </controlPr>
        </control>
      </mc:Choice>
    </mc:AlternateContent>
    <mc:AlternateContent xmlns:mc="http://schemas.openxmlformats.org/markup-compatibility/2006">
      <mc:Choice Requires="x14">
        <control shapeId="20745" r:id="rId44" name="Check Box 265">
          <controlPr defaultSize="0" autoFill="0" autoLine="0" autoPict="0">
            <anchor moveWithCells="1">
              <from>
                <xdr:col>8</xdr:col>
                <xdr:colOff>114300</xdr:colOff>
                <xdr:row>77</xdr:row>
                <xdr:rowOff>0</xdr:rowOff>
              </from>
              <to>
                <xdr:col>10</xdr:col>
                <xdr:colOff>95250</xdr:colOff>
                <xdr:row>77</xdr:row>
                <xdr:rowOff>241300</xdr:rowOff>
              </to>
            </anchor>
          </controlPr>
        </control>
      </mc:Choice>
    </mc:AlternateContent>
    <mc:AlternateContent xmlns:mc="http://schemas.openxmlformats.org/markup-compatibility/2006">
      <mc:Choice Requires="x14">
        <control shapeId="20746" r:id="rId45" name="Check Box 266">
          <controlPr defaultSize="0" autoFill="0" autoLine="0" autoPict="0">
            <anchor moveWithCells="1">
              <from>
                <xdr:col>13</xdr:col>
                <xdr:colOff>69850</xdr:colOff>
                <xdr:row>77</xdr:row>
                <xdr:rowOff>12700</xdr:rowOff>
              </from>
              <to>
                <xdr:col>16</xdr:col>
                <xdr:colOff>0</xdr:colOff>
                <xdr:row>77</xdr:row>
                <xdr:rowOff>247650</xdr:rowOff>
              </to>
            </anchor>
          </controlPr>
        </control>
      </mc:Choice>
    </mc:AlternateContent>
  </controls>
  <extLst>
    <ext xmlns:x14="http://schemas.microsoft.com/office/spreadsheetml/2009/9/main" uri="{CCE6A557-97BC-4b89-ADB6-D9C93CAAB3DF}">
      <x14:dataValidations xmlns:xm="http://schemas.microsoft.com/office/excel/2006/main" count="10">
        <x14:dataValidation type="list" allowBlank="1" showInputMessage="1" showErrorMessage="1" xr:uid="{FB8175CD-B9F8-4250-A5C2-E2ADDF48638E}">
          <x14:formula1>
            <xm:f>課室!$G$3:$G$12</xm:f>
          </x14:formula1>
          <xm:sqref>G61:Z61</xm:sqref>
        </x14:dataValidation>
        <x14:dataValidation type="list" allowBlank="1" showInputMessage="1" showErrorMessage="1" xr:uid="{2C876CAD-12D3-4834-A6C3-2AFFEB5662C4}">
          <x14:formula1>
            <xm:f>記号項目!$Q$2:$Q$7</xm:f>
          </x14:formula1>
          <xm:sqref>G72:Z72</xm:sqref>
        </x14:dataValidation>
        <x14:dataValidation type="list" allowBlank="1" showInputMessage="1" showErrorMessage="1" xr:uid="{7456C224-A26D-4258-A67E-237EAE77D9F3}">
          <x14:formula1>
            <xm:f>記号項目!$F$2:$F$22</xm:f>
          </x14:formula1>
          <xm:sqref>G42:Z42 G74:Z74</xm:sqref>
        </x14:dataValidation>
        <x14:dataValidation type="list" allowBlank="1" showInputMessage="1" showErrorMessage="1" xr:uid="{ED9F3B6F-9905-49A9-B15F-DF7731A95DBB}">
          <x14:formula1>
            <xm:f>記号項目!$J$2:$J$23</xm:f>
          </x14:formula1>
          <xm:sqref>G75:Z75</xm:sqref>
        </x14:dataValidation>
        <x14:dataValidation type="list" allowBlank="1" showInputMessage="1" showErrorMessage="1" xr:uid="{50300508-A473-4E33-A343-21657D22C1C6}">
          <x14:formula1>
            <xm:f>記号項目!$N$2:$N$11</xm:f>
          </x14:formula1>
          <xm:sqref>G76:Z76</xm:sqref>
        </x14:dataValidation>
        <x14:dataValidation type="list" allowBlank="1" showInputMessage="1" showErrorMessage="1" xr:uid="{BD6459C7-D9DA-4CAB-AD05-CD2F9704BFD4}">
          <x14:formula1>
            <xm:f>記号項目!$A$2:$A$4</xm:f>
          </x14:formula1>
          <xm:sqref>G9:I9</xm:sqref>
        </x14:dataValidation>
        <x14:dataValidation type="list" allowBlank="1" showInputMessage="1" showErrorMessage="1" xr:uid="{0A13DCC0-D364-4C7B-A74F-4315E0782F90}">
          <x14:formula1>
            <xm:f>記号項目!$B$2:$B$13</xm:f>
          </x14:formula1>
          <xm:sqref>N9:O9 N65:O67 N48:O49 N52:O52 N56:O56</xm:sqref>
        </x14:dataValidation>
        <x14:dataValidation type="list" allowBlank="1" showInputMessage="1" showErrorMessage="1" xr:uid="{40FC8637-DEB7-4B02-B6EA-8DD9B2FDDAA2}">
          <x14:formula1>
            <xm:f>記号項目!$C$2:$C$32</xm:f>
          </x14:formula1>
          <xm:sqref>R9:S9 R65:S67 R48:S49 R52:S52 R56:S56</xm:sqref>
        </x14:dataValidation>
        <x14:dataValidation type="list" allowBlank="1" showInputMessage="1" showErrorMessage="1" xr:uid="{A7F861FE-9083-4FE1-8CD5-817D98B8D458}">
          <x14:formula1>
            <xm:f>記号項目!$A$7:$A$10</xm:f>
          </x14:formula1>
          <xm:sqref>G24:I24</xm:sqref>
        </x14:dataValidation>
        <x14:dataValidation type="list" allowBlank="1" showInputMessage="1" showErrorMessage="1" xr:uid="{B4BA0C37-6392-4876-ABBD-A3429F254C6D}">
          <x14:formula1>
            <xm:f>記号項目!$A$11:$A$13</xm:f>
          </x14:formula1>
          <xm:sqref>G26:I26 G48:I48 G65:I65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G206"/>
  <sheetViews>
    <sheetView workbookViewId="0">
      <selection activeCell="C2" sqref="C2"/>
    </sheetView>
  </sheetViews>
  <sheetFormatPr defaultRowHeight="13" x14ac:dyDescent="0.2"/>
  <cols>
    <col min="1" max="1" width="9" style="66"/>
    <col min="2" max="2" width="9.453125" style="66" bestFit="1" customWidth="1"/>
    <col min="3" max="3" width="42.7265625" style="66" customWidth="1"/>
    <col min="7" max="7" width="33.7265625" customWidth="1"/>
  </cols>
  <sheetData>
    <row r="1" spans="1:7" x14ac:dyDescent="0.2">
      <c r="A1" t="s">
        <v>516</v>
      </c>
      <c r="B1" s="66" t="s">
        <v>517</v>
      </c>
      <c r="C1" s="66" t="s">
        <v>518</v>
      </c>
      <c r="D1" s="58"/>
      <c r="F1" t="s">
        <v>519</v>
      </c>
      <c r="G1" t="s">
        <v>110</v>
      </c>
    </row>
    <row r="2" spans="1:7" x14ac:dyDescent="0.2">
      <c r="A2"/>
      <c r="C2" t="s">
        <v>111</v>
      </c>
      <c r="D2" s="58" t="s">
        <v>310</v>
      </c>
    </row>
    <row r="3" spans="1:7" x14ac:dyDescent="0.2">
      <c r="A3" s="66">
        <v>1</v>
      </c>
      <c r="B3" s="66" t="s">
        <v>366</v>
      </c>
      <c r="C3" s="66" t="s">
        <v>520</v>
      </c>
      <c r="D3" t="str">
        <f>B3&amp;""</f>
        <v>A</v>
      </c>
      <c r="F3">
        <v>1</v>
      </c>
      <c r="G3" s="378" t="s">
        <v>111</v>
      </c>
    </row>
    <row r="4" spans="1:7" x14ac:dyDescent="0.2">
      <c r="A4" s="66">
        <v>1</v>
      </c>
      <c r="B4" s="66" t="s">
        <v>373</v>
      </c>
      <c r="C4" s="66" t="s">
        <v>521</v>
      </c>
      <c r="D4" t="str">
        <f t="shared" ref="D4:D71" si="0">B4&amp;""</f>
        <v>B</v>
      </c>
      <c r="F4">
        <v>2</v>
      </c>
      <c r="G4" s="378" t="s">
        <v>522</v>
      </c>
    </row>
    <row r="5" spans="1:7" x14ac:dyDescent="0.2">
      <c r="A5" s="66">
        <v>1</v>
      </c>
      <c r="B5" s="66" t="s">
        <v>380</v>
      </c>
      <c r="C5" s="66" t="s">
        <v>523</v>
      </c>
      <c r="D5" t="str">
        <f t="shared" si="0"/>
        <v>C</v>
      </c>
      <c r="F5">
        <v>3</v>
      </c>
      <c r="G5" s="378" t="s">
        <v>524</v>
      </c>
    </row>
    <row r="6" spans="1:7" x14ac:dyDescent="0.2">
      <c r="A6" s="66">
        <v>1</v>
      </c>
      <c r="B6" s="66" t="s">
        <v>386</v>
      </c>
      <c r="C6" s="66" t="s">
        <v>525</v>
      </c>
      <c r="D6" t="str">
        <f t="shared" si="0"/>
        <v>D</v>
      </c>
      <c r="F6">
        <v>4</v>
      </c>
      <c r="G6" s="378" t="s">
        <v>526</v>
      </c>
    </row>
    <row r="7" spans="1:7" x14ac:dyDescent="0.2">
      <c r="A7" s="66">
        <v>1</v>
      </c>
      <c r="B7" s="66" t="s">
        <v>390</v>
      </c>
      <c r="C7" s="66" t="s">
        <v>527</v>
      </c>
      <c r="D7" t="str">
        <f t="shared" si="0"/>
        <v>E</v>
      </c>
      <c r="F7">
        <v>5</v>
      </c>
      <c r="G7" s="378" t="s">
        <v>528</v>
      </c>
    </row>
    <row r="8" spans="1:7" x14ac:dyDescent="0.2">
      <c r="A8" s="66">
        <v>1</v>
      </c>
      <c r="B8" s="66" t="s">
        <v>396</v>
      </c>
      <c r="C8" s="66" t="s">
        <v>529</v>
      </c>
      <c r="D8" t="str">
        <f t="shared" si="0"/>
        <v>F</v>
      </c>
      <c r="F8">
        <v>6</v>
      </c>
      <c r="G8" s="378" t="s">
        <v>530</v>
      </c>
    </row>
    <row r="9" spans="1:7" x14ac:dyDescent="0.2">
      <c r="A9" s="66">
        <v>1</v>
      </c>
      <c r="B9" s="66" t="s">
        <v>400</v>
      </c>
      <c r="C9" s="66" t="s">
        <v>531</v>
      </c>
      <c r="D9" t="str">
        <f t="shared" si="0"/>
        <v>G</v>
      </c>
      <c r="F9">
        <v>7</v>
      </c>
      <c r="G9" s="378" t="s">
        <v>532</v>
      </c>
    </row>
    <row r="10" spans="1:7" x14ac:dyDescent="0.2">
      <c r="A10" s="66">
        <v>1</v>
      </c>
      <c r="B10" s="66" t="s">
        <v>405</v>
      </c>
      <c r="C10" s="66" t="s">
        <v>533</v>
      </c>
      <c r="D10" t="str">
        <f t="shared" si="0"/>
        <v>H</v>
      </c>
      <c r="F10">
        <v>8</v>
      </c>
      <c r="G10" s="378" t="s">
        <v>534</v>
      </c>
    </row>
    <row r="11" spans="1:7" x14ac:dyDescent="0.2">
      <c r="A11" s="66">
        <v>1</v>
      </c>
      <c r="B11" s="66" t="s">
        <v>408</v>
      </c>
      <c r="C11" s="66" t="s">
        <v>535</v>
      </c>
      <c r="D11" t="str">
        <f t="shared" si="0"/>
        <v>I</v>
      </c>
      <c r="F11">
        <v>9</v>
      </c>
      <c r="G11" s="378" t="s">
        <v>536</v>
      </c>
    </row>
    <row r="12" spans="1:7" x14ac:dyDescent="0.2">
      <c r="A12" s="66">
        <v>1</v>
      </c>
      <c r="B12" s="66" t="s">
        <v>414</v>
      </c>
      <c r="C12" s="66" t="s">
        <v>537</v>
      </c>
      <c r="D12" t="str">
        <f t="shared" si="0"/>
        <v>J</v>
      </c>
    </row>
    <row r="13" spans="1:7" x14ac:dyDescent="0.2">
      <c r="A13" s="66">
        <v>1</v>
      </c>
      <c r="B13" s="66" t="s">
        <v>417</v>
      </c>
      <c r="C13" s="66" t="s">
        <v>538</v>
      </c>
      <c r="D13" t="str">
        <f t="shared" si="0"/>
        <v>K</v>
      </c>
    </row>
    <row r="14" spans="1:7" x14ac:dyDescent="0.2">
      <c r="A14" s="66">
        <v>1</v>
      </c>
      <c r="B14" s="66" t="s">
        <v>539</v>
      </c>
      <c r="C14" s="66" t="s">
        <v>540</v>
      </c>
      <c r="D14" t="str">
        <f t="shared" si="0"/>
        <v>V</v>
      </c>
      <c r="F14" s="1687" t="s">
        <v>541</v>
      </c>
      <c r="G14" s="1688" t="s">
        <v>542</v>
      </c>
    </row>
    <row r="15" spans="1:7" x14ac:dyDescent="0.2">
      <c r="A15" s="66">
        <v>1</v>
      </c>
      <c r="B15" s="66" t="s">
        <v>543</v>
      </c>
      <c r="C15" s="66" t="s">
        <v>544</v>
      </c>
      <c r="D15" t="str">
        <f t="shared" si="0"/>
        <v>ﾊ</v>
      </c>
      <c r="F15" s="1687"/>
      <c r="G15" s="1688"/>
    </row>
    <row r="16" spans="1:7" x14ac:dyDescent="0.2">
      <c r="A16" s="66">
        <v>1</v>
      </c>
      <c r="B16" s="66" t="s">
        <v>545</v>
      </c>
      <c r="C16" s="66" t="s">
        <v>546</v>
      </c>
      <c r="D16" t="str">
        <f t="shared" si="0"/>
        <v>ﾋ</v>
      </c>
      <c r="F16" s="1687"/>
      <c r="G16" s="1688"/>
    </row>
    <row r="17" spans="1:7" x14ac:dyDescent="0.2">
      <c r="A17" s="66">
        <v>1</v>
      </c>
      <c r="B17" s="66" t="s">
        <v>547</v>
      </c>
      <c r="C17" s="66" t="s">
        <v>548</v>
      </c>
      <c r="D17" t="str">
        <f t="shared" si="0"/>
        <v>ﾌ</v>
      </c>
      <c r="F17" s="1687"/>
      <c r="G17" s="1688"/>
    </row>
    <row r="18" spans="1:7" x14ac:dyDescent="0.2">
      <c r="A18" s="66">
        <v>1</v>
      </c>
      <c r="B18" s="66" t="s">
        <v>549</v>
      </c>
      <c r="C18" s="66" t="s">
        <v>550</v>
      </c>
      <c r="D18" t="str">
        <f t="shared" si="0"/>
        <v>ﾍ</v>
      </c>
      <c r="F18" s="1687"/>
      <c r="G18" s="1688"/>
    </row>
    <row r="19" spans="1:7" x14ac:dyDescent="0.2">
      <c r="A19" s="66">
        <v>1</v>
      </c>
      <c r="B19" s="66" t="s">
        <v>551</v>
      </c>
      <c r="C19" s="66" t="s">
        <v>552</v>
      </c>
      <c r="D19" t="str">
        <f t="shared" si="0"/>
        <v>ﾎ</v>
      </c>
      <c r="F19" s="1687"/>
      <c r="G19" s="1688"/>
    </row>
    <row r="20" spans="1:7" x14ac:dyDescent="0.2">
      <c r="A20" s="66">
        <v>1</v>
      </c>
      <c r="B20" s="66" t="s">
        <v>553</v>
      </c>
      <c r="C20" s="66" t="s">
        <v>554</v>
      </c>
      <c r="D20" t="str">
        <f t="shared" si="0"/>
        <v>ﾏ</v>
      </c>
      <c r="F20" s="1687"/>
      <c r="G20" s="1688"/>
    </row>
    <row r="21" spans="1:7" x14ac:dyDescent="0.2">
      <c r="A21" s="66">
        <v>1</v>
      </c>
      <c r="B21" s="66" t="s">
        <v>555</v>
      </c>
      <c r="C21" s="66" t="s">
        <v>556</v>
      </c>
      <c r="D21" t="str">
        <f t="shared" si="0"/>
        <v>ﾐ</v>
      </c>
    </row>
    <row r="22" spans="1:7" x14ac:dyDescent="0.2">
      <c r="A22" s="66">
        <v>1</v>
      </c>
      <c r="B22" s="66" t="s">
        <v>421</v>
      </c>
      <c r="C22" s="66" t="s">
        <v>557</v>
      </c>
      <c r="D22" t="str">
        <f t="shared" si="0"/>
        <v>L</v>
      </c>
    </row>
    <row r="23" spans="1:7" x14ac:dyDescent="0.2">
      <c r="A23" s="66">
        <v>1</v>
      </c>
      <c r="B23" s="66" t="s">
        <v>558</v>
      </c>
      <c r="C23" s="66" t="s">
        <v>559</v>
      </c>
      <c r="D23" t="str">
        <f t="shared" si="0"/>
        <v>ｱ</v>
      </c>
    </row>
    <row r="24" spans="1:7" x14ac:dyDescent="0.2">
      <c r="A24" s="66">
        <v>1</v>
      </c>
      <c r="B24" s="66" t="s">
        <v>560</v>
      </c>
      <c r="C24" s="66" t="s">
        <v>561</v>
      </c>
      <c r="D24" t="str">
        <f t="shared" si="0"/>
        <v>ｲ</v>
      </c>
    </row>
    <row r="25" spans="1:7" x14ac:dyDescent="0.2">
      <c r="A25" s="66">
        <v>1</v>
      </c>
      <c r="B25" s="66" t="s">
        <v>562</v>
      </c>
      <c r="C25" s="66" t="s">
        <v>563</v>
      </c>
      <c r="D25" t="str">
        <f t="shared" si="0"/>
        <v>ｵ</v>
      </c>
    </row>
    <row r="26" spans="1:7" x14ac:dyDescent="0.2">
      <c r="A26" s="66">
        <v>1</v>
      </c>
      <c r="B26" s="66" t="s">
        <v>564</v>
      </c>
      <c r="C26" s="66" t="s">
        <v>565</v>
      </c>
      <c r="D26" t="str">
        <f t="shared" si="0"/>
        <v>ｶ</v>
      </c>
    </row>
    <row r="27" spans="1:7" x14ac:dyDescent="0.2">
      <c r="A27" s="66">
        <v>1</v>
      </c>
      <c r="B27" s="66" t="s">
        <v>424</v>
      </c>
      <c r="C27" s="66" t="s">
        <v>566</v>
      </c>
      <c r="D27" t="str">
        <f t="shared" si="0"/>
        <v>M</v>
      </c>
    </row>
    <row r="28" spans="1:7" x14ac:dyDescent="0.2">
      <c r="A28" s="66">
        <v>1</v>
      </c>
      <c r="B28" s="66" t="s">
        <v>567</v>
      </c>
      <c r="C28" s="66" t="s">
        <v>568</v>
      </c>
      <c r="D28" t="str">
        <f t="shared" si="0"/>
        <v>ﾀ</v>
      </c>
    </row>
    <row r="29" spans="1:7" x14ac:dyDescent="0.2">
      <c r="A29" s="66">
        <v>1</v>
      </c>
      <c r="B29" s="66" t="s">
        <v>569</v>
      </c>
      <c r="C29" s="66" t="s">
        <v>570</v>
      </c>
      <c r="D29" t="str">
        <f t="shared" si="0"/>
        <v>ﾁ</v>
      </c>
    </row>
    <row r="30" spans="1:7" x14ac:dyDescent="0.2">
      <c r="A30" s="66">
        <v>1</v>
      </c>
      <c r="B30" s="66" t="s">
        <v>571</v>
      </c>
      <c r="C30" s="66" t="s">
        <v>572</v>
      </c>
      <c r="D30" t="str">
        <f t="shared" si="0"/>
        <v>ﾂ</v>
      </c>
    </row>
    <row r="31" spans="1:7" x14ac:dyDescent="0.2">
      <c r="A31" s="66">
        <v>1</v>
      </c>
      <c r="B31" s="66" t="s">
        <v>573</v>
      </c>
      <c r="C31" s="66" t="s">
        <v>574</v>
      </c>
      <c r="D31" t="str">
        <f t="shared" si="0"/>
        <v>ﾃ</v>
      </c>
    </row>
    <row r="32" spans="1:7" x14ac:dyDescent="0.2">
      <c r="A32" s="66">
        <v>1</v>
      </c>
      <c r="B32" s="66" t="s">
        <v>432</v>
      </c>
      <c r="C32" s="66" t="s">
        <v>575</v>
      </c>
      <c r="D32" t="str">
        <f t="shared" si="0"/>
        <v>O</v>
      </c>
    </row>
    <row r="33" spans="1:4" x14ac:dyDescent="0.2">
      <c r="A33" s="66">
        <v>1</v>
      </c>
      <c r="B33" s="66" t="s">
        <v>436</v>
      </c>
      <c r="C33" s="66" t="s">
        <v>576</v>
      </c>
      <c r="D33" t="str">
        <f t="shared" si="0"/>
        <v>P</v>
      </c>
    </row>
    <row r="34" spans="1:4" x14ac:dyDescent="0.2">
      <c r="A34" s="66">
        <v>1</v>
      </c>
      <c r="B34" s="66" t="s">
        <v>577</v>
      </c>
      <c r="C34" s="66" t="s">
        <v>578</v>
      </c>
      <c r="D34" t="str">
        <f t="shared" si="0"/>
        <v>P3</v>
      </c>
    </row>
    <row r="35" spans="1:4" x14ac:dyDescent="0.2">
      <c r="A35" s="66">
        <v>1</v>
      </c>
      <c r="B35" s="66" t="s">
        <v>579</v>
      </c>
      <c r="C35" s="66" t="s">
        <v>580</v>
      </c>
      <c r="D35" t="str">
        <f t="shared" si="0"/>
        <v>P4</v>
      </c>
    </row>
    <row r="36" spans="1:4" x14ac:dyDescent="0.2">
      <c r="D36" t="str">
        <f t="shared" si="0"/>
        <v/>
      </c>
    </row>
    <row r="37" spans="1:4" x14ac:dyDescent="0.2">
      <c r="D37" t="str">
        <f t="shared" si="0"/>
        <v/>
      </c>
    </row>
    <row r="38" spans="1:4" x14ac:dyDescent="0.2">
      <c r="B38" s="66" t="s">
        <v>581</v>
      </c>
      <c r="C38" t="s">
        <v>582</v>
      </c>
      <c r="D38" t="str">
        <f t="shared" si="0"/>
        <v>W</v>
      </c>
    </row>
    <row r="39" spans="1:4" x14ac:dyDescent="0.2">
      <c r="A39" s="66">
        <v>2</v>
      </c>
      <c r="B39" s="66" t="s">
        <v>581</v>
      </c>
      <c r="C39" s="66" t="s">
        <v>583</v>
      </c>
      <c r="D39" t="str">
        <f t="shared" si="0"/>
        <v>W</v>
      </c>
    </row>
    <row r="40" spans="1:4" x14ac:dyDescent="0.2">
      <c r="A40" s="66">
        <v>2</v>
      </c>
      <c r="B40" s="66" t="s">
        <v>581</v>
      </c>
      <c r="C40" s="66" t="s">
        <v>584</v>
      </c>
      <c r="D40" t="str">
        <f t="shared" si="0"/>
        <v>W</v>
      </c>
    </row>
    <row r="41" spans="1:4" x14ac:dyDescent="0.2">
      <c r="A41" s="66">
        <v>2</v>
      </c>
      <c r="B41" s="66" t="s">
        <v>581</v>
      </c>
      <c r="C41" s="66" t="s">
        <v>585</v>
      </c>
      <c r="D41" t="str">
        <f t="shared" si="0"/>
        <v>W</v>
      </c>
    </row>
    <row r="42" spans="1:4" x14ac:dyDescent="0.2">
      <c r="A42" s="66">
        <v>2</v>
      </c>
      <c r="B42" s="66" t="s">
        <v>581</v>
      </c>
      <c r="C42" s="66" t="s">
        <v>586</v>
      </c>
      <c r="D42" t="str">
        <f t="shared" si="0"/>
        <v>W</v>
      </c>
    </row>
    <row r="43" spans="1:4" x14ac:dyDescent="0.2">
      <c r="A43" s="66">
        <v>2</v>
      </c>
      <c r="B43" s="66" t="s">
        <v>581</v>
      </c>
      <c r="C43" s="66" t="s">
        <v>587</v>
      </c>
      <c r="D43" t="str">
        <f t="shared" si="0"/>
        <v>W</v>
      </c>
    </row>
    <row r="44" spans="1:4" x14ac:dyDescent="0.2">
      <c r="A44" s="66">
        <v>2</v>
      </c>
      <c r="B44" s="66" t="s">
        <v>581</v>
      </c>
      <c r="C44" s="66" t="s">
        <v>588</v>
      </c>
      <c r="D44" t="str">
        <f t="shared" si="0"/>
        <v>W</v>
      </c>
    </row>
    <row r="45" spans="1:4" x14ac:dyDescent="0.2">
      <c r="A45" s="66">
        <v>2</v>
      </c>
      <c r="B45" s="66" t="s">
        <v>581</v>
      </c>
      <c r="C45" s="186" t="s">
        <v>589</v>
      </c>
      <c r="D45" t="str">
        <f t="shared" si="0"/>
        <v>W</v>
      </c>
    </row>
    <row r="46" spans="1:4" x14ac:dyDescent="0.2">
      <c r="A46" s="66">
        <v>2</v>
      </c>
      <c r="B46" s="66" t="s">
        <v>581</v>
      </c>
      <c r="C46" s="186" t="s">
        <v>590</v>
      </c>
      <c r="D46" t="str">
        <f t="shared" si="0"/>
        <v>W</v>
      </c>
    </row>
    <row r="47" spans="1:4" x14ac:dyDescent="0.2">
      <c r="A47" s="66">
        <v>2</v>
      </c>
      <c r="B47" s="66" t="s">
        <v>581</v>
      </c>
      <c r="C47" s="186" t="s">
        <v>591</v>
      </c>
      <c r="D47" t="str">
        <f t="shared" si="0"/>
        <v>W</v>
      </c>
    </row>
    <row r="48" spans="1:4" x14ac:dyDescent="0.2">
      <c r="A48" s="66">
        <v>2</v>
      </c>
      <c r="B48" s="66" t="s">
        <v>581</v>
      </c>
      <c r="C48" s="186" t="s">
        <v>592</v>
      </c>
      <c r="D48" t="str">
        <f t="shared" si="0"/>
        <v>W</v>
      </c>
    </row>
    <row r="49" spans="1:4" x14ac:dyDescent="0.2">
      <c r="A49" s="66">
        <v>2</v>
      </c>
      <c r="B49" s="66" t="s">
        <v>581</v>
      </c>
      <c r="C49" s="186" t="s">
        <v>593</v>
      </c>
      <c r="D49" t="str">
        <f t="shared" si="0"/>
        <v>W</v>
      </c>
    </row>
    <row r="50" spans="1:4" x14ac:dyDescent="0.2">
      <c r="A50" s="66">
        <v>2</v>
      </c>
      <c r="B50" s="66" t="s">
        <v>581</v>
      </c>
      <c r="C50" s="186" t="s">
        <v>594</v>
      </c>
      <c r="D50" t="str">
        <f t="shared" si="0"/>
        <v>W</v>
      </c>
    </row>
    <row r="51" spans="1:4" x14ac:dyDescent="0.2">
      <c r="A51" s="66">
        <v>2</v>
      </c>
      <c r="B51" s="66" t="s">
        <v>581</v>
      </c>
      <c r="C51" s="186" t="s">
        <v>595</v>
      </c>
      <c r="D51" t="str">
        <f t="shared" si="0"/>
        <v>W</v>
      </c>
    </row>
    <row r="52" spans="1:4" x14ac:dyDescent="0.2">
      <c r="A52" s="66">
        <v>2</v>
      </c>
      <c r="B52" s="66" t="s">
        <v>581</v>
      </c>
      <c r="C52" s="186" t="s">
        <v>596</v>
      </c>
      <c r="D52" t="str">
        <f t="shared" si="0"/>
        <v>W</v>
      </c>
    </row>
    <row r="53" spans="1:4" x14ac:dyDescent="0.2">
      <c r="A53" s="66">
        <v>2</v>
      </c>
      <c r="B53" s="66" t="s">
        <v>581</v>
      </c>
      <c r="C53" s="186" t="s">
        <v>597</v>
      </c>
      <c r="D53" t="str">
        <f t="shared" si="0"/>
        <v>W</v>
      </c>
    </row>
    <row r="54" spans="1:4" x14ac:dyDescent="0.2">
      <c r="A54" s="66">
        <v>2</v>
      </c>
      <c r="B54" s="66" t="s">
        <v>581</v>
      </c>
      <c r="C54" s="66" t="s">
        <v>598</v>
      </c>
      <c r="D54" t="str">
        <f t="shared" si="0"/>
        <v>W</v>
      </c>
    </row>
    <row r="55" spans="1:4" x14ac:dyDescent="0.2">
      <c r="A55" s="66">
        <v>2</v>
      </c>
      <c r="B55" s="66" t="s">
        <v>581</v>
      </c>
      <c r="C55" s="66" t="s">
        <v>599</v>
      </c>
      <c r="D55" t="str">
        <f t="shared" si="0"/>
        <v>W</v>
      </c>
    </row>
    <row r="56" spans="1:4" x14ac:dyDescent="0.2">
      <c r="A56" s="66">
        <v>2</v>
      </c>
      <c r="B56" s="66" t="s">
        <v>581</v>
      </c>
      <c r="C56" s="66" t="s">
        <v>600</v>
      </c>
      <c r="D56" t="str">
        <f t="shared" si="0"/>
        <v>W</v>
      </c>
    </row>
    <row r="57" spans="1:4" x14ac:dyDescent="0.2">
      <c r="A57" s="66">
        <v>2</v>
      </c>
      <c r="B57" s="66" t="s">
        <v>581</v>
      </c>
      <c r="C57" s="66" t="s">
        <v>601</v>
      </c>
      <c r="D57" t="str">
        <f t="shared" si="0"/>
        <v>W</v>
      </c>
    </row>
    <row r="58" spans="1:4" x14ac:dyDescent="0.2">
      <c r="A58" s="66">
        <v>2</v>
      </c>
      <c r="B58" s="66" t="s">
        <v>581</v>
      </c>
      <c r="C58" s="66" t="s">
        <v>602</v>
      </c>
      <c r="D58" t="str">
        <f t="shared" si="0"/>
        <v>W</v>
      </c>
    </row>
    <row r="59" spans="1:4" x14ac:dyDescent="0.2">
      <c r="A59" s="66">
        <v>2</v>
      </c>
      <c r="B59" s="66" t="s">
        <v>581</v>
      </c>
      <c r="C59" s="66" t="s">
        <v>603</v>
      </c>
      <c r="D59" t="str">
        <f t="shared" si="0"/>
        <v>W</v>
      </c>
    </row>
    <row r="60" spans="1:4" x14ac:dyDescent="0.2">
      <c r="A60" s="66">
        <v>2</v>
      </c>
      <c r="B60" s="66" t="s">
        <v>581</v>
      </c>
      <c r="C60" s="66" t="s">
        <v>604</v>
      </c>
      <c r="D60" t="str">
        <f t="shared" si="0"/>
        <v>W</v>
      </c>
    </row>
    <row r="61" spans="1:4" x14ac:dyDescent="0.2">
      <c r="A61" s="66">
        <v>2</v>
      </c>
      <c r="B61" s="66" t="s">
        <v>581</v>
      </c>
      <c r="C61" s="66" t="s">
        <v>605</v>
      </c>
      <c r="D61" t="str">
        <f t="shared" si="0"/>
        <v>W</v>
      </c>
    </row>
    <row r="62" spans="1:4" x14ac:dyDescent="0.2">
      <c r="A62" s="66">
        <v>2</v>
      </c>
      <c r="B62" s="66" t="s">
        <v>581</v>
      </c>
      <c r="C62" s="66" t="s">
        <v>606</v>
      </c>
      <c r="D62" t="str">
        <f t="shared" si="0"/>
        <v>W</v>
      </c>
    </row>
    <row r="63" spans="1:4" x14ac:dyDescent="0.2">
      <c r="A63" s="66">
        <v>2</v>
      </c>
      <c r="B63" s="66" t="s">
        <v>581</v>
      </c>
      <c r="C63" s="66" t="s">
        <v>607</v>
      </c>
      <c r="D63" t="str">
        <f t="shared" si="0"/>
        <v>W</v>
      </c>
    </row>
    <row r="64" spans="1:4" x14ac:dyDescent="0.2">
      <c r="A64" s="66">
        <v>2</v>
      </c>
      <c r="B64" s="66" t="s">
        <v>581</v>
      </c>
      <c r="C64" s="66" t="s">
        <v>608</v>
      </c>
      <c r="D64" t="str">
        <f t="shared" si="0"/>
        <v>W</v>
      </c>
    </row>
    <row r="66" spans="1:4" x14ac:dyDescent="0.2">
      <c r="C66"/>
      <c r="D66" t="str">
        <f t="shared" si="0"/>
        <v/>
      </c>
    </row>
    <row r="67" spans="1:4" x14ac:dyDescent="0.2">
      <c r="B67" s="66" t="s">
        <v>444</v>
      </c>
      <c r="C67" t="s">
        <v>524</v>
      </c>
      <c r="D67" t="str">
        <f t="shared" si="0"/>
        <v>R</v>
      </c>
    </row>
    <row r="68" spans="1:4" x14ac:dyDescent="0.2">
      <c r="A68" s="66">
        <v>3</v>
      </c>
      <c r="B68" s="66" t="s">
        <v>444</v>
      </c>
      <c r="C68" t="s">
        <v>609</v>
      </c>
      <c r="D68" t="str">
        <f t="shared" si="0"/>
        <v>R</v>
      </c>
    </row>
    <row r="69" spans="1:4" x14ac:dyDescent="0.2">
      <c r="A69" s="66">
        <v>3</v>
      </c>
      <c r="B69" s="66" t="s">
        <v>444</v>
      </c>
      <c r="C69" t="s">
        <v>610</v>
      </c>
      <c r="D69" t="str">
        <f t="shared" si="0"/>
        <v>R</v>
      </c>
    </row>
    <row r="70" spans="1:4" x14ac:dyDescent="0.2">
      <c r="A70" s="66">
        <v>3</v>
      </c>
      <c r="B70" s="66" t="s">
        <v>444</v>
      </c>
      <c r="C70" t="s">
        <v>611</v>
      </c>
      <c r="D70" t="str">
        <f t="shared" si="0"/>
        <v>R</v>
      </c>
    </row>
    <row r="71" spans="1:4" x14ac:dyDescent="0.2">
      <c r="A71" s="66">
        <v>3</v>
      </c>
      <c r="B71" s="66" t="s">
        <v>444</v>
      </c>
      <c r="C71" t="s">
        <v>612</v>
      </c>
      <c r="D71" t="str">
        <f t="shared" si="0"/>
        <v>R</v>
      </c>
    </row>
    <row r="72" spans="1:4" x14ac:dyDescent="0.2">
      <c r="A72" s="66">
        <v>3</v>
      </c>
      <c r="B72" s="66" t="s">
        <v>444</v>
      </c>
      <c r="C72" t="s">
        <v>613</v>
      </c>
      <c r="D72" t="str">
        <f t="shared" ref="D72:D131" si="1">B72&amp;""</f>
        <v>R</v>
      </c>
    </row>
    <row r="73" spans="1:4" x14ac:dyDescent="0.2">
      <c r="A73" s="66">
        <v>3</v>
      </c>
      <c r="B73" s="66" t="s">
        <v>444</v>
      </c>
      <c r="C73" t="s">
        <v>614</v>
      </c>
      <c r="D73" t="str">
        <f t="shared" si="1"/>
        <v>R</v>
      </c>
    </row>
    <row r="74" spans="1:4" x14ac:dyDescent="0.2">
      <c r="A74" s="66">
        <v>3</v>
      </c>
      <c r="B74" s="66" t="s">
        <v>444</v>
      </c>
      <c r="C74" t="s">
        <v>615</v>
      </c>
      <c r="D74" t="str">
        <f t="shared" si="1"/>
        <v>R</v>
      </c>
    </row>
    <row r="75" spans="1:4" x14ac:dyDescent="0.2">
      <c r="A75" s="66">
        <v>3</v>
      </c>
      <c r="B75" s="66" t="s">
        <v>444</v>
      </c>
      <c r="C75" t="s">
        <v>616</v>
      </c>
      <c r="D75" t="str">
        <f t="shared" si="1"/>
        <v>R</v>
      </c>
    </row>
    <row r="76" spans="1:4" x14ac:dyDescent="0.2">
      <c r="A76" s="66">
        <v>3</v>
      </c>
      <c r="B76" s="66" t="s">
        <v>444</v>
      </c>
      <c r="C76" t="s">
        <v>617</v>
      </c>
      <c r="D76" t="str">
        <f t="shared" si="1"/>
        <v>R</v>
      </c>
    </row>
    <row r="77" spans="1:4" x14ac:dyDescent="0.2">
      <c r="A77" s="66">
        <v>3</v>
      </c>
      <c r="B77" s="66" t="s">
        <v>444</v>
      </c>
      <c r="C77" t="s">
        <v>618</v>
      </c>
      <c r="D77" t="str">
        <f t="shared" si="1"/>
        <v>R</v>
      </c>
    </row>
    <row r="78" spans="1:4" x14ac:dyDescent="0.2">
      <c r="A78" s="66">
        <v>3</v>
      </c>
      <c r="B78" s="66" t="s">
        <v>444</v>
      </c>
      <c r="C78" t="s">
        <v>619</v>
      </c>
      <c r="D78" t="str">
        <f t="shared" si="1"/>
        <v>R</v>
      </c>
    </row>
    <row r="79" spans="1:4" x14ac:dyDescent="0.2">
      <c r="A79" s="66">
        <v>3</v>
      </c>
      <c r="B79" s="66" t="s">
        <v>444</v>
      </c>
      <c r="C79" t="s">
        <v>620</v>
      </c>
      <c r="D79" t="str">
        <f t="shared" si="1"/>
        <v>R</v>
      </c>
    </row>
    <row r="80" spans="1:4" x14ac:dyDescent="0.2">
      <c r="A80" s="66">
        <v>3</v>
      </c>
      <c r="B80" s="66" t="s">
        <v>444</v>
      </c>
      <c r="C80" t="s">
        <v>621</v>
      </c>
      <c r="D80" t="str">
        <f t="shared" si="1"/>
        <v>R</v>
      </c>
    </row>
    <row r="81" spans="1:4" x14ac:dyDescent="0.2">
      <c r="A81" s="66">
        <v>3</v>
      </c>
      <c r="B81" s="66" t="s">
        <v>444</v>
      </c>
      <c r="C81" t="s">
        <v>622</v>
      </c>
      <c r="D81" t="str">
        <f t="shared" si="1"/>
        <v>R</v>
      </c>
    </row>
    <row r="82" spans="1:4" x14ac:dyDescent="0.2">
      <c r="A82" s="66">
        <v>3</v>
      </c>
      <c r="B82" s="66" t="s">
        <v>444</v>
      </c>
      <c r="C82" t="s">
        <v>623</v>
      </c>
      <c r="D82" t="str">
        <f t="shared" si="1"/>
        <v>R</v>
      </c>
    </row>
    <row r="83" spans="1:4" x14ac:dyDescent="0.2">
      <c r="A83" s="66">
        <v>3</v>
      </c>
      <c r="B83" s="66" t="s">
        <v>444</v>
      </c>
      <c r="C83" t="s">
        <v>624</v>
      </c>
      <c r="D83" t="str">
        <f t="shared" si="1"/>
        <v>R</v>
      </c>
    </row>
    <row r="84" spans="1:4" x14ac:dyDescent="0.2">
      <c r="A84" s="66">
        <v>3</v>
      </c>
      <c r="B84" s="66" t="s">
        <v>444</v>
      </c>
      <c r="C84" t="s">
        <v>625</v>
      </c>
      <c r="D84" t="str">
        <f t="shared" si="1"/>
        <v>R</v>
      </c>
    </row>
    <row r="85" spans="1:4" x14ac:dyDescent="0.2">
      <c r="A85" s="66">
        <v>3</v>
      </c>
      <c r="B85" s="66" t="s">
        <v>444</v>
      </c>
      <c r="C85" t="s">
        <v>626</v>
      </c>
      <c r="D85" t="str">
        <f t="shared" si="1"/>
        <v>R</v>
      </c>
    </row>
    <row r="86" spans="1:4" x14ac:dyDescent="0.2">
      <c r="A86" s="66">
        <v>3</v>
      </c>
      <c r="B86" s="66" t="s">
        <v>444</v>
      </c>
      <c r="C86" t="s">
        <v>627</v>
      </c>
      <c r="D86" t="str">
        <f t="shared" si="1"/>
        <v>R</v>
      </c>
    </row>
    <row r="87" spans="1:4" x14ac:dyDescent="0.2">
      <c r="A87" s="66">
        <v>3</v>
      </c>
      <c r="B87" s="66" t="s">
        <v>444</v>
      </c>
      <c r="C87" t="s">
        <v>628</v>
      </c>
      <c r="D87" t="str">
        <f t="shared" si="1"/>
        <v>R</v>
      </c>
    </row>
    <row r="88" spans="1:4" x14ac:dyDescent="0.2">
      <c r="A88" s="66">
        <v>3</v>
      </c>
      <c r="B88" s="66" t="s">
        <v>444</v>
      </c>
      <c r="C88" t="s">
        <v>629</v>
      </c>
      <c r="D88" t="str">
        <f t="shared" si="1"/>
        <v>R</v>
      </c>
    </row>
    <row r="89" spans="1:4" x14ac:dyDescent="0.2">
      <c r="A89" s="66">
        <v>3</v>
      </c>
      <c r="B89" s="66" t="s">
        <v>444</v>
      </c>
      <c r="C89" t="s">
        <v>630</v>
      </c>
      <c r="D89" t="str">
        <f t="shared" si="1"/>
        <v>R</v>
      </c>
    </row>
    <row r="90" spans="1:4" x14ac:dyDescent="0.2">
      <c r="A90" s="66">
        <v>3</v>
      </c>
      <c r="B90" s="66" t="s">
        <v>444</v>
      </c>
      <c r="C90" t="s">
        <v>631</v>
      </c>
      <c r="D90" t="str">
        <f t="shared" si="1"/>
        <v>R</v>
      </c>
    </row>
    <row r="91" spans="1:4" x14ac:dyDescent="0.2">
      <c r="A91" s="66">
        <v>3</v>
      </c>
      <c r="B91" s="66" t="s">
        <v>444</v>
      </c>
      <c r="C91" t="s">
        <v>632</v>
      </c>
      <c r="D91" t="str">
        <f t="shared" si="1"/>
        <v>R</v>
      </c>
    </row>
    <row r="92" spans="1:4" x14ac:dyDescent="0.2">
      <c r="A92" s="66">
        <v>3</v>
      </c>
      <c r="B92" s="66" t="s">
        <v>444</v>
      </c>
      <c r="C92" t="s">
        <v>633</v>
      </c>
      <c r="D92" t="str">
        <f t="shared" si="1"/>
        <v>R</v>
      </c>
    </row>
    <row r="93" spans="1:4" x14ac:dyDescent="0.2">
      <c r="A93" s="66">
        <v>3</v>
      </c>
      <c r="B93" s="66" t="s">
        <v>444</v>
      </c>
      <c r="C93" s="66" t="s">
        <v>634</v>
      </c>
      <c r="D93" t="str">
        <f t="shared" si="1"/>
        <v>R</v>
      </c>
    </row>
    <row r="94" spans="1:4" x14ac:dyDescent="0.2">
      <c r="A94" s="66">
        <v>3</v>
      </c>
      <c r="B94" s="66" t="s">
        <v>444</v>
      </c>
      <c r="C94" s="66" t="s">
        <v>635</v>
      </c>
      <c r="D94" t="str">
        <f t="shared" si="1"/>
        <v>R</v>
      </c>
    </row>
    <row r="95" spans="1:4" x14ac:dyDescent="0.2">
      <c r="A95" s="66">
        <v>3</v>
      </c>
      <c r="B95" s="66" t="s">
        <v>444</v>
      </c>
      <c r="C95" s="66" t="s">
        <v>636</v>
      </c>
      <c r="D95" t="str">
        <f t="shared" si="1"/>
        <v>R</v>
      </c>
    </row>
    <row r="96" spans="1:4" x14ac:dyDescent="0.2">
      <c r="A96" s="66">
        <v>3</v>
      </c>
      <c r="B96" s="66" t="s">
        <v>444</v>
      </c>
      <c r="C96" s="66" t="s">
        <v>637</v>
      </c>
      <c r="D96" t="str">
        <f t="shared" si="1"/>
        <v>R</v>
      </c>
    </row>
    <row r="97" spans="1:4" x14ac:dyDescent="0.2">
      <c r="A97" s="66">
        <v>3</v>
      </c>
      <c r="B97" s="66" t="s">
        <v>444</v>
      </c>
      <c r="C97" s="66" t="s">
        <v>638</v>
      </c>
      <c r="D97" t="str">
        <f t="shared" si="1"/>
        <v>R</v>
      </c>
    </row>
    <row r="98" spans="1:4" x14ac:dyDescent="0.2">
      <c r="A98" s="66">
        <v>3</v>
      </c>
      <c r="B98" s="66" t="s">
        <v>444</v>
      </c>
      <c r="C98" s="66" t="s">
        <v>639</v>
      </c>
      <c r="D98" t="str">
        <f t="shared" si="1"/>
        <v>R</v>
      </c>
    </row>
    <row r="99" spans="1:4" x14ac:dyDescent="0.2">
      <c r="D99" t="str">
        <f t="shared" si="1"/>
        <v/>
      </c>
    </row>
    <row r="100" spans="1:4" x14ac:dyDescent="0.2">
      <c r="D100" t="str">
        <f t="shared" si="1"/>
        <v/>
      </c>
    </row>
    <row r="101" spans="1:4" x14ac:dyDescent="0.2">
      <c r="B101" s="66" t="s">
        <v>440</v>
      </c>
      <c r="C101" t="s">
        <v>526</v>
      </c>
      <c r="D101" t="str">
        <f t="shared" si="1"/>
        <v>Q</v>
      </c>
    </row>
    <row r="102" spans="1:4" x14ac:dyDescent="0.2">
      <c r="A102" s="66">
        <v>4</v>
      </c>
      <c r="B102" s="66" t="s">
        <v>440</v>
      </c>
      <c r="C102" s="66" t="s">
        <v>640</v>
      </c>
      <c r="D102" t="str">
        <f t="shared" si="1"/>
        <v>Q</v>
      </c>
    </row>
    <row r="103" spans="1:4" x14ac:dyDescent="0.2">
      <c r="A103" s="66">
        <v>4</v>
      </c>
      <c r="B103" s="66" t="s">
        <v>440</v>
      </c>
      <c r="C103" s="66" t="s">
        <v>641</v>
      </c>
      <c r="D103" t="str">
        <f t="shared" si="1"/>
        <v>Q</v>
      </c>
    </row>
    <row r="104" spans="1:4" x14ac:dyDescent="0.2">
      <c r="A104" s="66">
        <v>4</v>
      </c>
      <c r="B104" s="66" t="s">
        <v>440</v>
      </c>
      <c r="C104" s="66" t="s">
        <v>642</v>
      </c>
      <c r="D104" t="str">
        <f t="shared" si="1"/>
        <v>Q</v>
      </c>
    </row>
    <row r="105" spans="1:4" x14ac:dyDescent="0.2">
      <c r="A105" s="66">
        <v>4</v>
      </c>
      <c r="B105" s="66" t="s">
        <v>440</v>
      </c>
      <c r="C105" s="66" t="s">
        <v>643</v>
      </c>
      <c r="D105" t="str">
        <f t="shared" si="1"/>
        <v>Q</v>
      </c>
    </row>
    <row r="106" spans="1:4" x14ac:dyDescent="0.2">
      <c r="A106" s="66">
        <v>4</v>
      </c>
      <c r="B106" s="66" t="s">
        <v>440</v>
      </c>
      <c r="C106" s="66" t="s">
        <v>644</v>
      </c>
      <c r="D106" t="str">
        <f t="shared" si="1"/>
        <v>Q</v>
      </c>
    </row>
    <row r="107" spans="1:4" x14ac:dyDescent="0.2">
      <c r="A107" s="66">
        <v>4</v>
      </c>
      <c r="B107" s="66" t="s">
        <v>440</v>
      </c>
      <c r="C107" s="66" t="s">
        <v>645</v>
      </c>
      <c r="D107" t="str">
        <f t="shared" si="1"/>
        <v>Q</v>
      </c>
    </row>
    <row r="108" spans="1:4" x14ac:dyDescent="0.2">
      <c r="A108" s="66">
        <v>4</v>
      </c>
      <c r="B108" s="66" t="s">
        <v>440</v>
      </c>
      <c r="C108" s="66" t="s">
        <v>646</v>
      </c>
      <c r="D108" t="str">
        <f t="shared" si="1"/>
        <v>Q</v>
      </c>
    </row>
    <row r="109" spans="1:4" x14ac:dyDescent="0.2">
      <c r="A109" s="66">
        <v>4</v>
      </c>
      <c r="B109" s="66" t="s">
        <v>440</v>
      </c>
      <c r="C109" s="66" t="s">
        <v>647</v>
      </c>
      <c r="D109" t="str">
        <f t="shared" si="1"/>
        <v>Q</v>
      </c>
    </row>
    <row r="110" spans="1:4" x14ac:dyDescent="0.2">
      <c r="A110" s="66">
        <v>4</v>
      </c>
      <c r="B110" s="66" t="s">
        <v>440</v>
      </c>
      <c r="C110" s="66" t="s">
        <v>648</v>
      </c>
      <c r="D110" t="str">
        <f t="shared" si="1"/>
        <v>Q</v>
      </c>
    </row>
    <row r="111" spans="1:4" x14ac:dyDescent="0.2">
      <c r="A111" s="66">
        <v>4</v>
      </c>
      <c r="B111" s="66" t="s">
        <v>440</v>
      </c>
      <c r="C111" s="66" t="s">
        <v>649</v>
      </c>
      <c r="D111" t="str">
        <f t="shared" si="1"/>
        <v>Q</v>
      </c>
    </row>
    <row r="112" spans="1:4" x14ac:dyDescent="0.2">
      <c r="A112" s="66">
        <v>4</v>
      </c>
      <c r="B112" s="66" t="s">
        <v>440</v>
      </c>
      <c r="C112" t="s">
        <v>650</v>
      </c>
      <c r="D112" t="str">
        <f t="shared" si="1"/>
        <v>Q</v>
      </c>
    </row>
    <row r="113" spans="1:4" x14ac:dyDescent="0.2">
      <c r="A113" s="66">
        <v>4</v>
      </c>
      <c r="B113" s="66" t="s">
        <v>440</v>
      </c>
      <c r="C113" t="s">
        <v>651</v>
      </c>
      <c r="D113" t="str">
        <f t="shared" si="1"/>
        <v>Q</v>
      </c>
    </row>
    <row r="114" spans="1:4" x14ac:dyDescent="0.2">
      <c r="A114" s="66">
        <v>4</v>
      </c>
      <c r="B114" s="66" t="s">
        <v>440</v>
      </c>
      <c r="C114" t="s">
        <v>652</v>
      </c>
      <c r="D114" t="str">
        <f t="shared" si="1"/>
        <v>Q</v>
      </c>
    </row>
    <row r="115" spans="1:4" x14ac:dyDescent="0.2">
      <c r="A115" s="66">
        <v>4</v>
      </c>
      <c r="B115" s="66" t="s">
        <v>440</v>
      </c>
      <c r="C115" t="s">
        <v>653</v>
      </c>
      <c r="D115" t="str">
        <f t="shared" si="1"/>
        <v>Q</v>
      </c>
    </row>
    <row r="116" spans="1:4" x14ac:dyDescent="0.2">
      <c r="A116" s="66">
        <v>4</v>
      </c>
      <c r="B116" s="66" t="s">
        <v>440</v>
      </c>
      <c r="C116" s="66" t="s">
        <v>654</v>
      </c>
      <c r="D116" t="str">
        <f t="shared" si="1"/>
        <v>Q</v>
      </c>
    </row>
    <row r="117" spans="1:4" x14ac:dyDescent="0.2">
      <c r="A117" s="66">
        <v>4</v>
      </c>
      <c r="B117" s="66" t="s">
        <v>440</v>
      </c>
      <c r="C117" s="66" t="s">
        <v>655</v>
      </c>
      <c r="D117" t="str">
        <f t="shared" si="1"/>
        <v>Q</v>
      </c>
    </row>
    <row r="118" spans="1:4" x14ac:dyDescent="0.2">
      <c r="A118" s="66">
        <v>4</v>
      </c>
      <c r="B118" s="66" t="s">
        <v>440</v>
      </c>
      <c r="C118" s="66" t="s">
        <v>656</v>
      </c>
      <c r="D118" t="str">
        <f t="shared" si="1"/>
        <v>Q</v>
      </c>
    </row>
    <row r="119" spans="1:4" x14ac:dyDescent="0.2">
      <c r="A119" s="66">
        <v>4</v>
      </c>
      <c r="B119" s="66" t="s">
        <v>440</v>
      </c>
      <c r="C119" s="66" t="s">
        <v>657</v>
      </c>
      <c r="D119" t="str">
        <f t="shared" si="1"/>
        <v>Q</v>
      </c>
    </row>
    <row r="120" spans="1:4" x14ac:dyDescent="0.2">
      <c r="A120" s="66">
        <v>4</v>
      </c>
      <c r="B120" s="66" t="s">
        <v>440</v>
      </c>
      <c r="C120" s="66" t="s">
        <v>658</v>
      </c>
      <c r="D120" t="str">
        <f t="shared" si="1"/>
        <v>Q</v>
      </c>
    </row>
    <row r="121" spans="1:4" x14ac:dyDescent="0.2">
      <c r="A121" s="66">
        <v>4</v>
      </c>
      <c r="B121" s="66" t="s">
        <v>440</v>
      </c>
      <c r="C121" s="66" t="s">
        <v>659</v>
      </c>
      <c r="D121" t="str">
        <f t="shared" si="1"/>
        <v>Q</v>
      </c>
    </row>
    <row r="122" spans="1:4" x14ac:dyDescent="0.2">
      <c r="D122" t="str">
        <f t="shared" si="1"/>
        <v/>
      </c>
    </row>
    <row r="123" spans="1:4" x14ac:dyDescent="0.2">
      <c r="D123" t="str">
        <f t="shared" si="1"/>
        <v/>
      </c>
    </row>
    <row r="124" spans="1:4" x14ac:dyDescent="0.2">
      <c r="B124" s="66" t="s">
        <v>660</v>
      </c>
      <c r="C124" t="s">
        <v>528</v>
      </c>
      <c r="D124" t="str">
        <f t="shared" si="1"/>
        <v>U</v>
      </c>
    </row>
    <row r="125" spans="1:4" x14ac:dyDescent="0.2">
      <c r="A125" s="66">
        <v>5</v>
      </c>
      <c r="B125" s="66" t="s">
        <v>660</v>
      </c>
      <c r="C125" s="66" t="s">
        <v>661</v>
      </c>
      <c r="D125" t="str">
        <f t="shared" si="1"/>
        <v>U</v>
      </c>
    </row>
    <row r="126" spans="1:4" x14ac:dyDescent="0.2">
      <c r="A126" s="66">
        <v>5</v>
      </c>
      <c r="B126" s="66" t="s">
        <v>660</v>
      </c>
      <c r="C126" s="66" t="s">
        <v>662</v>
      </c>
      <c r="D126" t="str">
        <f t="shared" si="1"/>
        <v>U</v>
      </c>
    </row>
    <row r="127" spans="1:4" x14ac:dyDescent="0.2">
      <c r="A127" s="66">
        <v>5</v>
      </c>
      <c r="B127" s="66" t="s">
        <v>660</v>
      </c>
      <c r="C127" s="66" t="s">
        <v>663</v>
      </c>
      <c r="D127" t="str">
        <f t="shared" si="1"/>
        <v>U</v>
      </c>
    </row>
    <row r="128" spans="1:4" x14ac:dyDescent="0.2">
      <c r="A128" s="66">
        <v>5</v>
      </c>
      <c r="B128" s="66" t="s">
        <v>660</v>
      </c>
      <c r="C128" s="66" t="s">
        <v>664</v>
      </c>
      <c r="D128" t="str">
        <f t="shared" si="1"/>
        <v>U</v>
      </c>
    </row>
    <row r="129" spans="1:4" x14ac:dyDescent="0.2">
      <c r="A129" s="66">
        <v>5</v>
      </c>
      <c r="B129" s="66" t="s">
        <v>660</v>
      </c>
      <c r="C129" s="66" t="s">
        <v>665</v>
      </c>
      <c r="D129" t="str">
        <f t="shared" si="1"/>
        <v>U</v>
      </c>
    </row>
    <row r="130" spans="1:4" x14ac:dyDescent="0.2">
      <c r="A130" s="66">
        <v>5</v>
      </c>
      <c r="B130" s="66" t="s">
        <v>660</v>
      </c>
      <c r="C130" s="66" t="s">
        <v>666</v>
      </c>
      <c r="D130" t="str">
        <f t="shared" si="1"/>
        <v>U</v>
      </c>
    </row>
    <row r="131" spans="1:4" x14ac:dyDescent="0.2">
      <c r="A131" s="66">
        <v>5</v>
      </c>
      <c r="B131" s="66" t="s">
        <v>660</v>
      </c>
      <c r="C131" s="66" t="s">
        <v>667</v>
      </c>
      <c r="D131" t="str">
        <f t="shared" si="1"/>
        <v>U</v>
      </c>
    </row>
    <row r="132" spans="1:4" x14ac:dyDescent="0.2">
      <c r="D132" t="str">
        <f t="shared" ref="D132:D175" si="2">B132&amp;""</f>
        <v/>
      </c>
    </row>
    <row r="133" spans="1:4" x14ac:dyDescent="0.2">
      <c r="D133" t="str">
        <f t="shared" si="2"/>
        <v/>
      </c>
    </row>
    <row r="134" spans="1:4" x14ac:dyDescent="0.2">
      <c r="B134" s="66" t="s">
        <v>660</v>
      </c>
      <c r="C134" t="s">
        <v>530</v>
      </c>
      <c r="D134" t="str">
        <f t="shared" si="2"/>
        <v>U</v>
      </c>
    </row>
    <row r="135" spans="1:4" x14ac:dyDescent="0.2">
      <c r="A135" s="66">
        <v>6</v>
      </c>
      <c r="B135" s="66" t="s">
        <v>660</v>
      </c>
      <c r="C135" s="66" t="s">
        <v>668</v>
      </c>
      <c r="D135" t="str">
        <f t="shared" si="2"/>
        <v>U</v>
      </c>
    </row>
    <row r="136" spans="1:4" x14ac:dyDescent="0.2">
      <c r="A136" s="66">
        <v>6</v>
      </c>
      <c r="B136" s="66" t="s">
        <v>660</v>
      </c>
      <c r="C136" s="66" t="s">
        <v>669</v>
      </c>
      <c r="D136" t="str">
        <f t="shared" si="2"/>
        <v>U</v>
      </c>
    </row>
    <row r="137" spans="1:4" x14ac:dyDescent="0.2">
      <c r="A137" s="66">
        <v>6</v>
      </c>
      <c r="B137" s="66" t="s">
        <v>660</v>
      </c>
      <c r="C137" s="66" t="s">
        <v>670</v>
      </c>
      <c r="D137" t="str">
        <f t="shared" si="2"/>
        <v>U</v>
      </c>
    </row>
    <row r="138" spans="1:4" x14ac:dyDescent="0.2">
      <c r="A138" s="66">
        <v>6</v>
      </c>
      <c r="B138" s="66" t="s">
        <v>660</v>
      </c>
      <c r="C138" s="66" t="s">
        <v>671</v>
      </c>
      <c r="D138" t="str">
        <f t="shared" si="2"/>
        <v>U</v>
      </c>
    </row>
    <row r="139" spans="1:4" x14ac:dyDescent="0.2">
      <c r="A139" s="66">
        <v>6</v>
      </c>
      <c r="B139" s="66" t="s">
        <v>660</v>
      </c>
      <c r="C139" s="66" t="s">
        <v>672</v>
      </c>
      <c r="D139" t="str">
        <f t="shared" si="2"/>
        <v>U</v>
      </c>
    </row>
    <row r="140" spans="1:4" x14ac:dyDescent="0.2">
      <c r="A140" s="66">
        <v>6</v>
      </c>
      <c r="B140" s="66" t="s">
        <v>660</v>
      </c>
      <c r="C140" s="66" t="s">
        <v>673</v>
      </c>
      <c r="D140" t="str">
        <f t="shared" si="2"/>
        <v>U</v>
      </c>
    </row>
    <row r="141" spans="1:4" x14ac:dyDescent="0.2">
      <c r="A141" s="66">
        <v>6</v>
      </c>
      <c r="B141" s="66" t="s">
        <v>660</v>
      </c>
      <c r="C141" s="66" t="s">
        <v>674</v>
      </c>
      <c r="D141" t="str">
        <f t="shared" si="2"/>
        <v>U</v>
      </c>
    </row>
    <row r="142" spans="1:4" x14ac:dyDescent="0.2">
      <c r="A142" s="66">
        <v>6</v>
      </c>
      <c r="B142" s="66" t="s">
        <v>660</v>
      </c>
      <c r="C142" s="66" t="s">
        <v>675</v>
      </c>
      <c r="D142" t="str">
        <f t="shared" si="2"/>
        <v>U</v>
      </c>
    </row>
    <row r="143" spans="1:4" x14ac:dyDescent="0.2">
      <c r="A143" s="66">
        <v>6</v>
      </c>
      <c r="B143" s="66" t="s">
        <v>660</v>
      </c>
      <c r="C143" s="66" t="s">
        <v>676</v>
      </c>
      <c r="D143" t="str">
        <f t="shared" si="2"/>
        <v>U</v>
      </c>
    </row>
    <row r="144" spans="1:4" x14ac:dyDescent="0.2">
      <c r="A144" s="66">
        <v>6</v>
      </c>
      <c r="B144" s="66" t="s">
        <v>660</v>
      </c>
      <c r="C144" s="66" t="s">
        <v>677</v>
      </c>
      <c r="D144" t="str">
        <f t="shared" si="2"/>
        <v>U</v>
      </c>
    </row>
    <row r="145" spans="1:4" x14ac:dyDescent="0.2">
      <c r="A145" s="66">
        <v>6</v>
      </c>
      <c r="B145" s="66" t="s">
        <v>660</v>
      </c>
      <c r="C145" s="66" t="s">
        <v>678</v>
      </c>
      <c r="D145" t="str">
        <f t="shared" si="2"/>
        <v>U</v>
      </c>
    </row>
    <row r="146" spans="1:4" x14ac:dyDescent="0.2">
      <c r="A146" s="66">
        <v>6</v>
      </c>
      <c r="B146" s="66" t="s">
        <v>660</v>
      </c>
      <c r="C146" s="66" t="s">
        <v>679</v>
      </c>
      <c r="D146" t="str">
        <f t="shared" si="2"/>
        <v>U</v>
      </c>
    </row>
    <row r="147" spans="1:4" x14ac:dyDescent="0.2">
      <c r="A147" s="66">
        <v>6</v>
      </c>
      <c r="B147" s="66" t="s">
        <v>660</v>
      </c>
      <c r="C147" s="66" t="s">
        <v>680</v>
      </c>
      <c r="D147" t="str">
        <f t="shared" si="2"/>
        <v>U</v>
      </c>
    </row>
    <row r="148" spans="1:4" x14ac:dyDescent="0.2">
      <c r="A148" s="66">
        <v>6</v>
      </c>
      <c r="B148" s="66" t="s">
        <v>660</v>
      </c>
      <c r="C148" s="66" t="s">
        <v>681</v>
      </c>
      <c r="D148" t="str">
        <f t="shared" si="2"/>
        <v>U</v>
      </c>
    </row>
    <row r="149" spans="1:4" x14ac:dyDescent="0.2">
      <c r="A149" s="66">
        <v>6</v>
      </c>
      <c r="B149" s="66" t="s">
        <v>660</v>
      </c>
      <c r="C149" s="66" t="s">
        <v>682</v>
      </c>
      <c r="D149" t="str">
        <f t="shared" si="2"/>
        <v>U</v>
      </c>
    </row>
    <row r="150" spans="1:4" x14ac:dyDescent="0.2">
      <c r="A150" s="66">
        <v>6</v>
      </c>
      <c r="B150" s="66" t="s">
        <v>660</v>
      </c>
      <c r="C150" s="66" t="s">
        <v>683</v>
      </c>
      <c r="D150" t="str">
        <f t="shared" si="2"/>
        <v>U</v>
      </c>
    </row>
    <row r="152" spans="1:4" x14ac:dyDescent="0.2">
      <c r="D152" t="str">
        <f t="shared" si="2"/>
        <v/>
      </c>
    </row>
    <row r="153" spans="1:4" x14ac:dyDescent="0.2">
      <c r="D153" t="str">
        <f t="shared" si="2"/>
        <v/>
      </c>
    </row>
    <row r="154" spans="1:4" x14ac:dyDescent="0.2">
      <c r="B154" s="66" t="s">
        <v>660</v>
      </c>
      <c r="C154" t="s">
        <v>532</v>
      </c>
      <c r="D154" t="str">
        <f t="shared" si="2"/>
        <v>U</v>
      </c>
    </row>
    <row r="155" spans="1:4" x14ac:dyDescent="0.2">
      <c r="A155" s="66">
        <v>7</v>
      </c>
      <c r="B155" s="66" t="s">
        <v>660</v>
      </c>
      <c r="C155" s="66" t="s">
        <v>684</v>
      </c>
      <c r="D155" t="str">
        <f t="shared" si="2"/>
        <v>U</v>
      </c>
    </row>
    <row r="156" spans="1:4" x14ac:dyDescent="0.2">
      <c r="A156" s="66">
        <v>7</v>
      </c>
      <c r="B156" s="66" t="s">
        <v>581</v>
      </c>
      <c r="C156" s="66" t="s">
        <v>685</v>
      </c>
      <c r="D156" t="str">
        <f t="shared" si="2"/>
        <v>W</v>
      </c>
    </row>
    <row r="157" spans="1:4" x14ac:dyDescent="0.2">
      <c r="A157" s="66">
        <v>7</v>
      </c>
      <c r="B157" s="66" t="s">
        <v>660</v>
      </c>
      <c r="C157" s="66" t="s">
        <v>686</v>
      </c>
      <c r="D157" t="str">
        <f t="shared" si="2"/>
        <v>U</v>
      </c>
    </row>
    <row r="158" spans="1:4" x14ac:dyDescent="0.2">
      <c r="A158" s="66">
        <v>7</v>
      </c>
      <c r="B158" s="66" t="s">
        <v>660</v>
      </c>
      <c r="C158" s="66" t="s">
        <v>687</v>
      </c>
      <c r="D158" t="str">
        <f t="shared" si="2"/>
        <v>U</v>
      </c>
    </row>
    <row r="159" spans="1:4" x14ac:dyDescent="0.2">
      <c r="A159" s="66">
        <v>7</v>
      </c>
      <c r="B159" s="66" t="s">
        <v>660</v>
      </c>
      <c r="C159" s="66" t="s">
        <v>688</v>
      </c>
      <c r="D159" t="str">
        <f t="shared" si="2"/>
        <v>U</v>
      </c>
    </row>
    <row r="160" spans="1:4" x14ac:dyDescent="0.2">
      <c r="A160" s="66">
        <v>7</v>
      </c>
      <c r="B160" s="66" t="s">
        <v>660</v>
      </c>
      <c r="C160" s="66" t="s">
        <v>689</v>
      </c>
      <c r="D160" t="str">
        <f t="shared" si="2"/>
        <v>U</v>
      </c>
    </row>
    <row r="161" spans="1:4" x14ac:dyDescent="0.2">
      <c r="A161" s="66">
        <v>7</v>
      </c>
      <c r="B161" s="66" t="s">
        <v>660</v>
      </c>
      <c r="C161" s="66" t="s">
        <v>690</v>
      </c>
      <c r="D161" t="str">
        <f t="shared" si="2"/>
        <v>U</v>
      </c>
    </row>
    <row r="162" spans="1:4" x14ac:dyDescent="0.2">
      <c r="A162" s="66">
        <v>7</v>
      </c>
      <c r="B162" s="66" t="s">
        <v>660</v>
      </c>
      <c r="C162" s="66" t="s">
        <v>691</v>
      </c>
      <c r="D162" t="str">
        <f t="shared" si="2"/>
        <v>U</v>
      </c>
    </row>
    <row r="163" spans="1:4" x14ac:dyDescent="0.2">
      <c r="A163" s="66">
        <v>7</v>
      </c>
      <c r="B163" s="66" t="s">
        <v>660</v>
      </c>
      <c r="C163" s="66" t="s">
        <v>692</v>
      </c>
      <c r="D163" t="str">
        <f t="shared" si="2"/>
        <v>U</v>
      </c>
    </row>
    <row r="164" spans="1:4" x14ac:dyDescent="0.2">
      <c r="A164" s="66">
        <v>7</v>
      </c>
      <c r="B164" s="66" t="s">
        <v>581</v>
      </c>
      <c r="C164" s="66" t="s">
        <v>693</v>
      </c>
      <c r="D164" t="str">
        <f t="shared" si="2"/>
        <v>W</v>
      </c>
    </row>
    <row r="165" spans="1:4" x14ac:dyDescent="0.2">
      <c r="D165" t="str">
        <f t="shared" si="2"/>
        <v/>
      </c>
    </row>
    <row r="166" spans="1:4" x14ac:dyDescent="0.2">
      <c r="D166" t="str">
        <f t="shared" si="2"/>
        <v/>
      </c>
    </row>
    <row r="167" spans="1:4" x14ac:dyDescent="0.2">
      <c r="B167" s="66" t="s">
        <v>660</v>
      </c>
      <c r="C167" t="s">
        <v>534</v>
      </c>
      <c r="D167" t="str">
        <f t="shared" si="2"/>
        <v>U</v>
      </c>
    </row>
    <row r="168" spans="1:4" x14ac:dyDescent="0.2">
      <c r="A168" s="66">
        <v>8</v>
      </c>
      <c r="B168" s="66" t="s">
        <v>660</v>
      </c>
      <c r="C168" s="66" t="s">
        <v>694</v>
      </c>
      <c r="D168" t="str">
        <f t="shared" si="2"/>
        <v>U</v>
      </c>
    </row>
    <row r="169" spans="1:4" x14ac:dyDescent="0.2">
      <c r="A169" s="66">
        <v>8</v>
      </c>
      <c r="B169" s="66" t="s">
        <v>660</v>
      </c>
      <c r="C169" t="s">
        <v>695</v>
      </c>
      <c r="D169" t="str">
        <f t="shared" si="2"/>
        <v>U</v>
      </c>
    </row>
    <row r="170" spans="1:4" x14ac:dyDescent="0.2">
      <c r="A170" s="66">
        <v>8</v>
      </c>
      <c r="B170" s="66" t="s">
        <v>660</v>
      </c>
      <c r="C170" t="s">
        <v>696</v>
      </c>
      <c r="D170" t="str">
        <f t="shared" si="2"/>
        <v>U</v>
      </c>
    </row>
    <row r="171" spans="1:4" x14ac:dyDescent="0.2">
      <c r="A171" s="66">
        <v>8</v>
      </c>
      <c r="B171" s="66" t="s">
        <v>660</v>
      </c>
      <c r="C171" t="s">
        <v>697</v>
      </c>
      <c r="D171" t="str">
        <f t="shared" si="2"/>
        <v>U</v>
      </c>
    </row>
    <row r="172" spans="1:4" x14ac:dyDescent="0.2">
      <c r="A172" s="66">
        <v>8</v>
      </c>
      <c r="B172" s="66" t="s">
        <v>660</v>
      </c>
      <c r="C172" t="s">
        <v>698</v>
      </c>
      <c r="D172" t="str">
        <f t="shared" si="2"/>
        <v>U</v>
      </c>
    </row>
    <row r="173" spans="1:4" x14ac:dyDescent="0.2">
      <c r="A173" s="66">
        <v>8</v>
      </c>
      <c r="B173" s="66" t="s">
        <v>660</v>
      </c>
      <c r="C173" s="66" t="s">
        <v>699</v>
      </c>
      <c r="D173" t="str">
        <f t="shared" si="2"/>
        <v>U</v>
      </c>
    </row>
    <row r="174" spans="1:4" x14ac:dyDescent="0.2">
      <c r="A174" s="66">
        <v>8</v>
      </c>
      <c r="B174" s="66" t="s">
        <v>660</v>
      </c>
      <c r="C174" t="s">
        <v>700</v>
      </c>
      <c r="D174" t="str">
        <f t="shared" si="2"/>
        <v>U</v>
      </c>
    </row>
    <row r="175" spans="1:4" x14ac:dyDescent="0.2">
      <c r="A175" s="66">
        <v>8</v>
      </c>
      <c r="B175" s="66" t="s">
        <v>660</v>
      </c>
      <c r="C175" t="s">
        <v>701</v>
      </c>
      <c r="D175" t="str">
        <f t="shared" si="2"/>
        <v>U</v>
      </c>
    </row>
    <row r="176" spans="1:4" x14ac:dyDescent="0.2">
      <c r="A176" s="66">
        <v>8</v>
      </c>
      <c r="B176" s="66" t="s">
        <v>660</v>
      </c>
      <c r="C176" t="s">
        <v>702</v>
      </c>
      <c r="D176" t="str">
        <f t="shared" ref="D176:D206" si="3">B176&amp;""</f>
        <v>U</v>
      </c>
    </row>
    <row r="177" spans="1:4" x14ac:dyDescent="0.2">
      <c r="A177" s="66">
        <v>8</v>
      </c>
      <c r="B177" s="66" t="s">
        <v>660</v>
      </c>
      <c r="C177" s="66" t="s">
        <v>703</v>
      </c>
      <c r="D177" t="str">
        <f t="shared" si="3"/>
        <v>U</v>
      </c>
    </row>
    <row r="178" spans="1:4" x14ac:dyDescent="0.2">
      <c r="A178" s="66">
        <v>8</v>
      </c>
      <c r="B178" s="66" t="s">
        <v>660</v>
      </c>
      <c r="C178" t="s">
        <v>704</v>
      </c>
      <c r="D178" t="str">
        <f t="shared" si="3"/>
        <v>U</v>
      </c>
    </row>
    <row r="179" spans="1:4" x14ac:dyDescent="0.2">
      <c r="A179" s="66">
        <v>8</v>
      </c>
      <c r="B179" s="66" t="s">
        <v>660</v>
      </c>
      <c r="C179" t="s">
        <v>705</v>
      </c>
      <c r="D179" t="str">
        <f t="shared" si="3"/>
        <v>U</v>
      </c>
    </row>
    <row r="180" spans="1:4" x14ac:dyDescent="0.2">
      <c r="A180" s="66">
        <v>8</v>
      </c>
      <c r="B180" t="s">
        <v>660</v>
      </c>
      <c r="C180" s="66" t="s">
        <v>706</v>
      </c>
      <c r="D180" t="str">
        <f t="shared" si="3"/>
        <v>U</v>
      </c>
    </row>
    <row r="181" spans="1:4" x14ac:dyDescent="0.2">
      <c r="A181" s="66">
        <v>8</v>
      </c>
      <c r="B181" t="s">
        <v>660</v>
      </c>
      <c r="C181" s="66" t="s">
        <v>707</v>
      </c>
      <c r="D181" t="str">
        <f t="shared" si="3"/>
        <v>U</v>
      </c>
    </row>
    <row r="182" spans="1:4" x14ac:dyDescent="0.2">
      <c r="A182" s="66">
        <v>8</v>
      </c>
      <c r="B182" t="s">
        <v>660</v>
      </c>
      <c r="C182" s="66" t="s">
        <v>708</v>
      </c>
      <c r="D182" t="str">
        <f t="shared" si="3"/>
        <v>U</v>
      </c>
    </row>
    <row r="183" spans="1:4" x14ac:dyDescent="0.2">
      <c r="A183" s="66">
        <v>8</v>
      </c>
      <c r="B183" t="s">
        <v>660</v>
      </c>
      <c r="C183" s="186" t="s">
        <v>709</v>
      </c>
      <c r="D183" t="str">
        <f t="shared" si="3"/>
        <v>U</v>
      </c>
    </row>
    <row r="184" spans="1:4" x14ac:dyDescent="0.2">
      <c r="A184">
        <v>8</v>
      </c>
      <c r="B184" t="s">
        <v>660</v>
      </c>
      <c r="C184" s="66" t="s">
        <v>710</v>
      </c>
      <c r="D184" t="str">
        <f t="shared" si="3"/>
        <v>U</v>
      </c>
    </row>
    <row r="185" spans="1:4" x14ac:dyDescent="0.2">
      <c r="A185" s="66">
        <v>8</v>
      </c>
      <c r="B185" s="66" t="s">
        <v>660</v>
      </c>
      <c r="C185" s="66" t="s">
        <v>711</v>
      </c>
      <c r="D185" t="str">
        <f t="shared" si="3"/>
        <v>U</v>
      </c>
    </row>
    <row r="186" spans="1:4" x14ac:dyDescent="0.2">
      <c r="A186" s="66">
        <v>8</v>
      </c>
      <c r="B186" s="66" t="s">
        <v>660</v>
      </c>
      <c r="C186" s="66" t="s">
        <v>712</v>
      </c>
      <c r="D186" t="str">
        <f t="shared" si="3"/>
        <v>U</v>
      </c>
    </row>
    <row r="187" spans="1:4" x14ac:dyDescent="0.2">
      <c r="A187" s="66">
        <v>8</v>
      </c>
      <c r="B187" s="66" t="s">
        <v>660</v>
      </c>
      <c r="C187" s="66" t="s">
        <v>713</v>
      </c>
      <c r="D187" t="str">
        <f t="shared" si="3"/>
        <v>U</v>
      </c>
    </row>
    <row r="188" spans="1:4" x14ac:dyDescent="0.2">
      <c r="A188" s="66">
        <v>8</v>
      </c>
      <c r="B188" s="66" t="s">
        <v>660</v>
      </c>
      <c r="C188" s="66" t="s">
        <v>714</v>
      </c>
      <c r="D188" t="str">
        <f t="shared" si="3"/>
        <v>U</v>
      </c>
    </row>
    <row r="189" spans="1:4" x14ac:dyDescent="0.2">
      <c r="A189" s="66">
        <v>8</v>
      </c>
      <c r="B189" s="66" t="s">
        <v>660</v>
      </c>
      <c r="C189" s="66" t="s">
        <v>715</v>
      </c>
      <c r="D189" t="str">
        <f t="shared" si="3"/>
        <v>U</v>
      </c>
    </row>
    <row r="190" spans="1:4" x14ac:dyDescent="0.2">
      <c r="A190" s="66">
        <v>8</v>
      </c>
      <c r="B190" s="66" t="s">
        <v>660</v>
      </c>
      <c r="C190" s="66" t="s">
        <v>716</v>
      </c>
      <c r="D190" t="str">
        <f t="shared" si="3"/>
        <v>U</v>
      </c>
    </row>
    <row r="192" spans="1:4" x14ac:dyDescent="0.2">
      <c r="D192" t="str">
        <f t="shared" si="3"/>
        <v/>
      </c>
    </row>
    <row r="193" spans="1:4" x14ac:dyDescent="0.2">
      <c r="D193" t="str">
        <f t="shared" si="3"/>
        <v/>
      </c>
    </row>
    <row r="194" spans="1:4" x14ac:dyDescent="0.2">
      <c r="B194" s="66" t="s">
        <v>717</v>
      </c>
      <c r="C194" t="s">
        <v>536</v>
      </c>
      <c r="D194" t="str">
        <f t="shared" si="3"/>
        <v>X</v>
      </c>
    </row>
    <row r="195" spans="1:4" x14ac:dyDescent="0.2">
      <c r="A195" s="66">
        <v>9</v>
      </c>
      <c r="B195" s="66" t="s">
        <v>717</v>
      </c>
      <c r="C195" s="66" t="s">
        <v>718</v>
      </c>
      <c r="D195" t="str">
        <f t="shared" si="3"/>
        <v>X</v>
      </c>
    </row>
    <row r="196" spans="1:4" x14ac:dyDescent="0.2">
      <c r="A196" s="66">
        <v>9</v>
      </c>
      <c r="B196" s="66" t="s">
        <v>717</v>
      </c>
      <c r="C196" s="66" t="s">
        <v>719</v>
      </c>
      <c r="D196" t="str">
        <f t="shared" si="3"/>
        <v>X</v>
      </c>
    </row>
    <row r="197" spans="1:4" x14ac:dyDescent="0.2">
      <c r="A197" s="66">
        <v>9</v>
      </c>
      <c r="B197" s="66" t="s">
        <v>717</v>
      </c>
      <c r="C197" s="66" t="s">
        <v>720</v>
      </c>
      <c r="D197" t="str">
        <f t="shared" si="3"/>
        <v>X</v>
      </c>
    </row>
    <row r="198" spans="1:4" x14ac:dyDescent="0.2">
      <c r="A198" s="66">
        <v>9</v>
      </c>
      <c r="B198" s="66" t="s">
        <v>717</v>
      </c>
      <c r="C198" s="66" t="s">
        <v>721</v>
      </c>
      <c r="D198" t="str">
        <f t="shared" si="3"/>
        <v>X</v>
      </c>
    </row>
    <row r="199" spans="1:4" x14ac:dyDescent="0.2">
      <c r="A199" s="66">
        <v>9</v>
      </c>
      <c r="B199" s="66" t="s">
        <v>717</v>
      </c>
      <c r="C199" s="66" t="s">
        <v>722</v>
      </c>
      <c r="D199" t="str">
        <f t="shared" si="3"/>
        <v>X</v>
      </c>
    </row>
    <row r="200" spans="1:4" x14ac:dyDescent="0.2">
      <c r="A200" s="66">
        <v>9</v>
      </c>
      <c r="B200" s="66" t="s">
        <v>717</v>
      </c>
      <c r="C200" s="66" t="s">
        <v>723</v>
      </c>
      <c r="D200" t="str">
        <f t="shared" si="3"/>
        <v>X</v>
      </c>
    </row>
    <row r="201" spans="1:4" x14ac:dyDescent="0.2">
      <c r="A201" s="66">
        <v>9</v>
      </c>
      <c r="B201" s="66" t="s">
        <v>717</v>
      </c>
      <c r="C201" s="66" t="s">
        <v>724</v>
      </c>
      <c r="D201" t="str">
        <f t="shared" si="3"/>
        <v>X</v>
      </c>
    </row>
    <row r="202" spans="1:4" x14ac:dyDescent="0.2">
      <c r="A202" s="66">
        <v>9</v>
      </c>
      <c r="B202" s="66" t="s">
        <v>717</v>
      </c>
      <c r="C202" s="66" t="s">
        <v>725</v>
      </c>
      <c r="D202" t="str">
        <f t="shared" si="3"/>
        <v>X</v>
      </c>
    </row>
    <row r="203" spans="1:4" x14ac:dyDescent="0.2">
      <c r="A203" s="66">
        <v>9</v>
      </c>
      <c r="B203" s="66" t="s">
        <v>717</v>
      </c>
      <c r="C203" s="66" t="s">
        <v>726</v>
      </c>
      <c r="D203" t="str">
        <f t="shared" si="3"/>
        <v>X</v>
      </c>
    </row>
    <row r="204" spans="1:4" x14ac:dyDescent="0.2">
      <c r="A204" s="66">
        <v>9</v>
      </c>
      <c r="B204" s="66" t="s">
        <v>660</v>
      </c>
      <c r="C204" s="66" t="s">
        <v>727</v>
      </c>
      <c r="D204" t="str">
        <f t="shared" si="3"/>
        <v>U</v>
      </c>
    </row>
    <row r="205" spans="1:4" x14ac:dyDescent="0.2">
      <c r="A205" s="66">
        <v>9</v>
      </c>
      <c r="B205" s="66" t="s">
        <v>660</v>
      </c>
      <c r="C205" s="66" t="s">
        <v>728</v>
      </c>
      <c r="D205" t="str">
        <f t="shared" si="3"/>
        <v>U</v>
      </c>
    </row>
    <row r="206" spans="1:4" x14ac:dyDescent="0.2">
      <c r="D206" t="str">
        <f t="shared" si="3"/>
        <v/>
      </c>
    </row>
  </sheetData>
  <autoFilter ref="A1:C889" xr:uid="{00000000-0009-0000-0000-000009000000}"/>
  <mergeCells count="2">
    <mergeCell ref="F14:F20"/>
    <mergeCell ref="G14:G20"/>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249977111117893"/>
    <pageSetUpPr fitToPage="1"/>
  </sheetPr>
  <dimension ref="A1:CX96"/>
  <sheetViews>
    <sheetView showGridLines="0" view="pageBreakPreview" zoomScaleNormal="100" zoomScaleSheetLayoutView="100" workbookViewId="0">
      <selection activeCell="G5" sqref="G5"/>
    </sheetView>
  </sheetViews>
  <sheetFormatPr defaultColWidth="9" defaultRowHeight="12" x14ac:dyDescent="0.2"/>
  <cols>
    <col min="1" max="1" width="1.26953125" style="284" customWidth="1"/>
    <col min="2" max="2" width="3.453125" style="284" customWidth="1"/>
    <col min="3" max="11" width="2.1796875" style="284" customWidth="1"/>
    <col min="12" max="13" width="2" style="284" customWidth="1"/>
    <col min="14" max="18" width="2.1796875" style="284" customWidth="1"/>
    <col min="19" max="19" width="1.7265625" style="284" customWidth="1"/>
    <col min="20" max="20" width="2.453125" style="284" customWidth="1"/>
    <col min="21" max="34" width="2.1796875" style="284" customWidth="1"/>
    <col min="35" max="35" width="3.7265625" style="284" customWidth="1"/>
    <col min="36" max="36" width="2.1796875" style="284" customWidth="1"/>
    <col min="37" max="52" width="1.453125" style="284" customWidth="1"/>
    <col min="53" max="91" width="2.26953125" style="284" customWidth="1"/>
    <col min="92" max="92" width="5.26953125" style="284" hidden="1" customWidth="1"/>
    <col min="93" max="93" width="8.54296875" style="284" hidden="1" customWidth="1"/>
    <col min="94" max="111" width="2.26953125" style="284" customWidth="1"/>
    <col min="112" max="16384" width="9" style="284"/>
  </cols>
  <sheetData>
    <row r="1" spans="1:102" ht="23.5" x14ac:dyDescent="0.2">
      <c r="C1" s="1312" t="s">
        <v>142</v>
      </c>
      <c r="D1" s="1312"/>
      <c r="E1" s="1312"/>
      <c r="F1" s="1312"/>
      <c r="G1" s="1312"/>
      <c r="H1" s="1312"/>
      <c r="I1" s="1312"/>
      <c r="J1" s="1312"/>
      <c r="K1" s="1312"/>
      <c r="L1" s="1312"/>
      <c r="M1" s="1312"/>
      <c r="N1" s="1312"/>
      <c r="O1" s="1312"/>
      <c r="P1" s="1312"/>
      <c r="Q1" s="1312"/>
      <c r="R1" s="1312"/>
      <c r="S1" s="1312"/>
      <c r="T1" s="1312"/>
      <c r="U1" s="1312"/>
      <c r="V1" s="1312"/>
      <c r="W1" s="1312"/>
      <c r="X1" s="1312"/>
      <c r="Y1" s="1312"/>
      <c r="Z1" s="1312"/>
      <c r="AA1" s="1312"/>
      <c r="AB1" s="1312"/>
      <c r="AC1" s="1312"/>
      <c r="AD1" s="1312"/>
      <c r="AE1" s="1312"/>
      <c r="AF1" s="1312"/>
      <c r="AG1" s="1312"/>
      <c r="AH1" s="1312"/>
      <c r="AI1" s="1312"/>
      <c r="AJ1" s="1312"/>
    </row>
    <row r="2" spans="1:102" ht="17.25" customHeight="1" thickBot="1" x14ac:dyDescent="0.25">
      <c r="C2" s="1137" t="s">
        <v>143</v>
      </c>
      <c r="D2" s="1137"/>
      <c r="E2" s="1137"/>
      <c r="F2" s="1137"/>
      <c r="G2" s="1137"/>
      <c r="H2" s="1137"/>
      <c r="I2" s="1137"/>
      <c r="J2" s="1137"/>
      <c r="K2" s="1137"/>
      <c r="L2" s="1137"/>
      <c r="M2" s="1137"/>
      <c r="N2" s="1137"/>
      <c r="O2" s="1137"/>
      <c r="P2" s="1137"/>
      <c r="Q2" s="1137"/>
      <c r="R2" s="1137"/>
      <c r="S2" s="1137"/>
      <c r="T2" s="1137"/>
      <c r="U2" s="1137"/>
      <c r="V2" s="1137"/>
      <c r="W2" s="1137"/>
      <c r="X2" s="1137"/>
      <c r="Y2" s="1137"/>
      <c r="Z2" s="1137"/>
      <c r="AA2" s="1137"/>
      <c r="AB2" s="1137"/>
      <c r="AC2" s="1137"/>
      <c r="AD2" s="1137"/>
      <c r="AE2" s="1137"/>
      <c r="AF2" s="1137"/>
      <c r="AG2" s="1137"/>
      <c r="AH2" s="1137"/>
      <c r="AI2" s="1137"/>
      <c r="AJ2" s="1137"/>
    </row>
    <row r="3" spans="1:102" ht="18.75" customHeight="1" thickTop="1" x14ac:dyDescent="0.2">
      <c r="A3" s="1313" t="s">
        <v>144</v>
      </c>
      <c r="B3" s="1182"/>
      <c r="C3" s="1182"/>
      <c r="D3" s="1182"/>
      <c r="E3" s="1182"/>
      <c r="F3" s="1182"/>
      <c r="G3" s="1182"/>
      <c r="H3" s="1182"/>
      <c r="I3" s="1182"/>
      <c r="J3" s="1182"/>
      <c r="K3" s="1182"/>
      <c r="L3" s="1182"/>
      <c r="M3" s="1182"/>
      <c r="N3" s="1182"/>
      <c r="O3" s="1182"/>
      <c r="P3" s="1182"/>
      <c r="Q3" s="1182"/>
      <c r="R3" s="1182"/>
      <c r="S3" s="1182"/>
      <c r="T3" s="1182"/>
      <c r="U3" s="1182"/>
      <c r="V3" s="1182"/>
      <c r="W3" s="1182"/>
      <c r="X3" s="1182"/>
      <c r="Y3" s="1182"/>
      <c r="Z3" s="1182"/>
      <c r="AA3" s="1182"/>
      <c r="AB3" s="1182"/>
      <c r="AC3" s="1182"/>
      <c r="AD3" s="1182"/>
      <c r="AE3" s="1182"/>
      <c r="AF3" s="1182"/>
      <c r="AG3" s="1182"/>
      <c r="AH3" s="1182"/>
      <c r="AI3" s="1182"/>
      <c r="AJ3" s="1182"/>
      <c r="AK3" s="1182"/>
      <c r="AL3" s="1182"/>
      <c r="AM3" s="1182"/>
      <c r="AN3" s="1182"/>
      <c r="AO3" s="1182"/>
      <c r="AP3" s="1182"/>
      <c r="AQ3" s="1182"/>
      <c r="AR3" s="1182"/>
      <c r="AS3" s="1182"/>
      <c r="AT3" s="1182"/>
      <c r="AU3" s="1182"/>
      <c r="AV3" s="1182"/>
      <c r="AW3" s="1182"/>
      <c r="AX3" s="1182"/>
      <c r="AY3" s="1182"/>
      <c r="AZ3" s="1314"/>
      <c r="BA3" s="1181" t="s">
        <v>145</v>
      </c>
      <c r="BB3" s="1182"/>
      <c r="BC3" s="1182"/>
      <c r="BD3" s="1182"/>
      <c r="BE3" s="1182"/>
      <c r="BF3" s="1182"/>
      <c r="BG3" s="1182"/>
      <c r="BH3" s="1182"/>
      <c r="BI3" s="1182"/>
      <c r="BJ3" s="1182"/>
      <c r="BK3" s="1182"/>
      <c r="BL3" s="1182"/>
      <c r="BM3" s="1182"/>
      <c r="BN3" s="1182"/>
      <c r="BO3" s="1182"/>
      <c r="BP3" s="1182"/>
      <c r="BQ3" s="1182"/>
      <c r="BR3" s="1182"/>
      <c r="BS3" s="1182"/>
      <c r="BT3" s="1182"/>
      <c r="BU3" s="1182"/>
      <c r="BV3" s="1182"/>
      <c r="BW3" s="1182"/>
      <c r="BX3" s="1182"/>
      <c r="BY3" s="1182"/>
      <c r="BZ3" s="1182"/>
      <c r="CA3" s="1182"/>
      <c r="CB3" s="1182"/>
      <c r="CC3" s="1182"/>
      <c r="CD3" s="1182"/>
      <c r="CE3" s="1182"/>
      <c r="CF3" s="1182"/>
      <c r="CG3" s="1182"/>
      <c r="CH3" s="1182"/>
      <c r="CI3" s="1182"/>
      <c r="CJ3" s="1183"/>
      <c r="CK3" s="286"/>
      <c r="CL3" s="286"/>
      <c r="CM3" s="286"/>
      <c r="CN3" s="286"/>
      <c r="CO3" s="286"/>
      <c r="CP3" s="286"/>
      <c r="CQ3" s="286"/>
      <c r="CR3" s="286"/>
      <c r="CS3" s="286"/>
      <c r="CT3" s="286"/>
      <c r="CU3" s="286"/>
      <c r="CV3" s="286"/>
      <c r="CW3" s="286"/>
      <c r="CX3" s="286"/>
    </row>
    <row r="4" spans="1:102" ht="15" customHeight="1" x14ac:dyDescent="0.25">
      <c r="A4" s="1315" t="s">
        <v>146</v>
      </c>
      <c r="B4" s="1316"/>
      <c r="C4" s="1316"/>
      <c r="D4" s="1316"/>
      <c r="E4" s="1316"/>
      <c r="F4" s="1316"/>
      <c r="G4" s="1316"/>
      <c r="H4" s="1316"/>
      <c r="I4" s="1316"/>
      <c r="J4" s="1316"/>
      <c r="K4" s="1316"/>
      <c r="L4" s="1316"/>
      <c r="M4" s="1316"/>
      <c r="N4" s="1316"/>
      <c r="O4" s="1316"/>
      <c r="P4" s="1316"/>
      <c r="Q4" s="1316"/>
      <c r="R4" s="1317"/>
      <c r="S4" s="1103" t="s">
        <v>26</v>
      </c>
      <c r="T4" s="1104"/>
      <c r="U4" s="1104"/>
      <c r="V4" s="1104"/>
      <c r="W4" s="1105"/>
      <c r="X4" s="1321" t="s">
        <v>147</v>
      </c>
      <c r="Y4" s="1283"/>
      <c r="Z4" s="1283"/>
      <c r="AA4" s="1283"/>
      <c r="AB4" s="1283"/>
      <c r="AC4" s="1283"/>
      <c r="AD4" s="1283"/>
      <c r="AE4" s="1283"/>
      <c r="AF4" s="1283"/>
      <c r="AG4" s="1283"/>
      <c r="AH4" s="1283"/>
      <c r="AI4" s="1283"/>
      <c r="AJ4" s="1284"/>
      <c r="AK4" s="1318" t="s">
        <v>148</v>
      </c>
      <c r="AL4" s="1319"/>
      <c r="AM4" s="1319"/>
      <c r="AN4" s="1319"/>
      <c r="AO4" s="1319"/>
      <c r="AP4" s="1319"/>
      <c r="AQ4" s="1319"/>
      <c r="AR4" s="1319"/>
      <c r="AS4" s="1319"/>
      <c r="AT4" s="1319"/>
      <c r="AU4" s="1319"/>
      <c r="AV4" s="1319"/>
      <c r="AW4" s="1319"/>
      <c r="AX4" s="1319"/>
      <c r="AY4" s="1319"/>
      <c r="AZ4" s="1320"/>
      <c r="BA4" s="289" t="s">
        <v>149</v>
      </c>
      <c r="BB4" s="288"/>
      <c r="BC4" s="288"/>
      <c r="BD4" s="288"/>
      <c r="BE4" s="288"/>
      <c r="BF4" s="288"/>
      <c r="BG4" s="288"/>
      <c r="BH4" s="288"/>
      <c r="BI4" s="288"/>
      <c r="BJ4" s="288"/>
      <c r="BK4" s="288"/>
      <c r="BL4" s="288"/>
      <c r="BM4" s="288"/>
      <c r="BN4" s="288"/>
      <c r="BO4" s="288"/>
      <c r="BP4" s="288"/>
      <c r="BQ4" s="288"/>
      <c r="BR4" s="1163" t="str">
        <f>IF(ISNA(★入力シート★!AA62),"",IF(★入力シート★!AA62="","",IF(★入力シート★!AA62="P3","被ばく管理用記号  P",IF(★入力シート★!AA62="P4","被ばく管理用記号  P","被ばく管理用記号  "&amp;★入力シート★!AA62))))</f>
        <v/>
      </c>
      <c r="BS4" s="1164"/>
      <c r="BT4" s="1164"/>
      <c r="BU4" s="1164"/>
      <c r="BV4" s="1164"/>
      <c r="BW4" s="1164"/>
      <c r="BX4" s="1164"/>
      <c r="BY4" s="1164"/>
      <c r="BZ4" s="290" t="str">
        <f>IF(ISNA(★入力シート★!AA62),"",IF(★入力シート★!AA62="N","",IF(★入力シート★!AA62="P4","4",IF(★入力シート★!AA62="P3","3",IF(★入力シート★!AA75="A","1",IF(★入力シート★!AA75="B","1",IF(★入力シート★!AA75="C","1",IF(★入力シート★!AA75="D","1",IF(★入力シート★!AA75="E","1",IF(★入力シート★!AA75="F","1","2"))))))))))</f>
        <v/>
      </c>
      <c r="CA4" s="1195" t="s">
        <v>150</v>
      </c>
      <c r="CB4" s="1196"/>
      <c r="CC4" s="1196"/>
      <c r="CD4" s="1197"/>
      <c r="CE4" s="291"/>
      <c r="CF4" s="291"/>
      <c r="CG4" s="291"/>
      <c r="CH4" s="291"/>
      <c r="CI4" s="291"/>
      <c r="CJ4" s="292"/>
      <c r="CK4" s="293"/>
      <c r="CL4" s="294"/>
    </row>
    <row r="5" spans="1:102" ht="15.75" customHeight="1" x14ac:dyDescent="0.2">
      <c r="A5" s="1333" t="str">
        <f>"" &amp; ★入力シート★!G5</f>
        <v/>
      </c>
      <c r="B5" s="1251"/>
      <c r="C5" s="1251" t="str">
        <f>""&amp;★入力シート★!H5</f>
        <v/>
      </c>
      <c r="D5" s="1251"/>
      <c r="E5" s="1280" t="s">
        <v>33</v>
      </c>
      <c r="F5" s="1280"/>
      <c r="G5" s="1251" t="str">
        <f>"" &amp; ★入力シート★!J5</f>
        <v/>
      </c>
      <c r="H5" s="1251"/>
      <c r="I5" s="1251" t="str">
        <f>"" &amp; ★入力シート★!K5</f>
        <v/>
      </c>
      <c r="J5" s="1251"/>
      <c r="K5" s="1251" t="str">
        <f>"" &amp; ★入力シート★!L5</f>
        <v/>
      </c>
      <c r="L5" s="1251"/>
      <c r="M5" s="1251" t="str">
        <f>"" &amp; ★入力シート★!M5</f>
        <v/>
      </c>
      <c r="N5" s="1251"/>
      <c r="O5" s="1251" t="str">
        <f>"" &amp; ★入力シート★!N5</f>
        <v/>
      </c>
      <c r="P5" s="1251"/>
      <c r="Q5" s="1251" t="str">
        <f>"" &amp; ★入力シート★!O5</f>
        <v/>
      </c>
      <c r="R5" s="1252"/>
      <c r="S5" s="295"/>
      <c r="T5" s="296"/>
      <c r="U5" s="296"/>
      <c r="V5" s="296"/>
      <c r="W5" s="297"/>
      <c r="X5" s="298"/>
      <c r="Y5" s="298"/>
      <c r="Z5" s="298"/>
      <c r="AA5" s="298"/>
      <c r="AB5" s="298"/>
      <c r="AD5" s="299"/>
      <c r="AE5" s="298"/>
      <c r="AG5" s="298"/>
      <c r="AH5" s="298"/>
      <c r="AJ5" s="300"/>
      <c r="AK5" s="1322" t="str">
        <f>IF((★入力シート★!G10)="","",IF(★入力シート★!AA10,"",TEXT(★入力シート★!G10,0)))</f>
        <v/>
      </c>
      <c r="AL5" s="1323"/>
      <c r="AM5" s="1326" t="str">
        <f>IF((★入力シート★!H10)="","",IF(★入力シート★!AB10,"",TEXT(★入力シート★!H10,0)))</f>
        <v/>
      </c>
      <c r="AN5" s="1323"/>
      <c r="AO5" s="1326" t="str">
        <f>IF((★入力シート★!I10)="","",IF(★入力シート★!AC10,"",TEXT(★入力シート★!I10,0)))</f>
        <v/>
      </c>
      <c r="AP5" s="1323"/>
      <c r="AQ5" s="1326" t="str">
        <f>IF((★入力シート★!J10)="","",IF(★入力シート★!AD10,"",TEXT(★入力シート★!J10,0)))</f>
        <v/>
      </c>
      <c r="AR5" s="1323"/>
      <c r="AS5" s="1326" t="str">
        <f>IF((★入力シート★!K10)="","",IF(★入力シート★!AE10,"",TEXT(★入力シート★!K10,0)))</f>
        <v/>
      </c>
      <c r="AT5" s="1323"/>
      <c r="AU5" s="1326" t="str">
        <f>IF((★入力シート★!L10)="","",IF(★入力シート★!AF10,"",TEXT(★入力シート★!L10,0)))</f>
        <v/>
      </c>
      <c r="AV5" s="1323"/>
      <c r="AW5" s="1326" t="str">
        <f>IF((★入力シート★!M10)="","",IF(★入力シート★!AG10,"",TEXT(★入力シート★!M10,0)))</f>
        <v/>
      </c>
      <c r="AX5" s="1323"/>
      <c r="AY5" s="1326" t="str">
        <f>IF((★入力シート★!N10)="","",IF(★入力シート★!AH10,"",TEXT(★入力シート★!N10,0)))</f>
        <v/>
      </c>
      <c r="AZ5" s="1330"/>
      <c r="BA5" s="1165" t="str">
        <f>IF(ISNA(★入力シート★!G62),"","" &amp; ★入力シート★!G62)</f>
        <v/>
      </c>
      <c r="BB5" s="1166"/>
      <c r="BC5" s="1166"/>
      <c r="BD5" s="1166"/>
      <c r="BE5" s="1166"/>
      <c r="BF5" s="1166"/>
      <c r="BG5" s="1166"/>
      <c r="BH5" s="1166"/>
      <c r="BI5" s="1166"/>
      <c r="BJ5" s="1166"/>
      <c r="BK5" s="1166"/>
      <c r="BL5" s="1166"/>
      <c r="BM5" s="1166"/>
      <c r="BN5" s="1166"/>
      <c r="BO5" s="1166"/>
      <c r="BP5" s="1166"/>
      <c r="BQ5" s="1166"/>
      <c r="BR5" s="1166"/>
      <c r="BS5" s="1166"/>
      <c r="BT5" s="1166"/>
      <c r="BU5" s="1166"/>
      <c r="BV5" s="1166"/>
      <c r="BW5" s="1166"/>
      <c r="BX5" s="1166"/>
      <c r="BY5" s="1166"/>
      <c r="BZ5" s="1167"/>
      <c r="CA5" s="1198"/>
      <c r="CB5" s="1199"/>
      <c r="CC5" s="1199"/>
      <c r="CD5" s="1200"/>
      <c r="CE5" s="1184" t="str">
        <f>IF(★入力シート★!AA77,"■","□") &amp; "要"</f>
        <v>□要</v>
      </c>
      <c r="CF5" s="1184"/>
      <c r="CG5" s="296" t="s">
        <v>151</v>
      </c>
      <c r="CH5" s="1137" t="str">
        <f>IF(★入力シート★!AB77,"■","□") &amp; "不要"</f>
        <v>□不要</v>
      </c>
      <c r="CI5" s="1137"/>
      <c r="CJ5" s="1185"/>
      <c r="CL5" s="301"/>
      <c r="CM5" s="301"/>
      <c r="CN5" s="301"/>
      <c r="CO5" s="301"/>
      <c r="CP5" s="301"/>
      <c r="CS5" s="285"/>
      <c r="CT5" s="285"/>
      <c r="CU5" s="285"/>
      <c r="CV5" s="285"/>
      <c r="CW5" s="285"/>
    </row>
    <row r="6" spans="1:102" ht="15.75" customHeight="1" x14ac:dyDescent="0.2">
      <c r="A6" s="1333"/>
      <c r="B6" s="1251"/>
      <c r="C6" s="1251"/>
      <c r="D6" s="1251"/>
      <c r="E6" s="1280"/>
      <c r="F6" s="1280"/>
      <c r="G6" s="1251"/>
      <c r="H6" s="1251"/>
      <c r="I6" s="1251"/>
      <c r="J6" s="1251"/>
      <c r="K6" s="1251"/>
      <c r="L6" s="1251"/>
      <c r="M6" s="1251"/>
      <c r="N6" s="1251"/>
      <c r="O6" s="1251"/>
      <c r="P6" s="1251"/>
      <c r="Q6" s="1251"/>
      <c r="R6" s="1252"/>
      <c r="S6" s="295"/>
      <c r="T6" s="1148" t="str">
        <f>IF(★入力シート★!AA12,"■","□") &amp; " 有"</f>
        <v>□ 有</v>
      </c>
      <c r="U6" s="1148"/>
      <c r="V6" s="1148"/>
      <c r="W6" s="297"/>
      <c r="X6" s="298"/>
      <c r="Y6" s="1329" t="str">
        <f>IF(★入力シート★!AA9="西暦",★入力シート★!AJ9,"")</f>
        <v/>
      </c>
      <c r="Z6" s="1329"/>
      <c r="AA6" s="1329"/>
      <c r="AB6" s="1329"/>
      <c r="AC6" s="1329"/>
      <c r="AD6" s="1329"/>
      <c r="AE6" s="298"/>
      <c r="AF6" s="298"/>
      <c r="AG6" s="298"/>
      <c r="AH6" s="298"/>
      <c r="AI6" s="298"/>
      <c r="AJ6" s="300"/>
      <c r="AK6" s="1078"/>
      <c r="AL6" s="1324"/>
      <c r="AM6" s="1327"/>
      <c r="AN6" s="1324"/>
      <c r="AO6" s="1327"/>
      <c r="AP6" s="1324"/>
      <c r="AQ6" s="1327"/>
      <c r="AR6" s="1324"/>
      <c r="AS6" s="1327"/>
      <c r="AT6" s="1324"/>
      <c r="AU6" s="1327"/>
      <c r="AV6" s="1324"/>
      <c r="AW6" s="1327"/>
      <c r="AX6" s="1324"/>
      <c r="AY6" s="1327"/>
      <c r="AZ6" s="1331"/>
      <c r="BA6" s="1168"/>
      <c r="BB6" s="1169"/>
      <c r="BC6" s="1169"/>
      <c r="BD6" s="1169"/>
      <c r="BE6" s="1169"/>
      <c r="BF6" s="1169"/>
      <c r="BG6" s="1169"/>
      <c r="BH6" s="1169"/>
      <c r="BI6" s="1169"/>
      <c r="BJ6" s="1169"/>
      <c r="BK6" s="1169"/>
      <c r="BL6" s="1169"/>
      <c r="BM6" s="1169"/>
      <c r="BN6" s="1169"/>
      <c r="BO6" s="1169"/>
      <c r="BP6" s="1169"/>
      <c r="BQ6" s="1169"/>
      <c r="BR6" s="1169"/>
      <c r="BS6" s="1169"/>
      <c r="BT6" s="1169"/>
      <c r="BU6" s="1169"/>
      <c r="BV6" s="1169"/>
      <c r="BW6" s="1169"/>
      <c r="BX6" s="1169"/>
      <c r="BY6" s="1169"/>
      <c r="BZ6" s="1170"/>
      <c r="CA6" s="1201"/>
      <c r="CB6" s="1202"/>
      <c r="CC6" s="1202"/>
      <c r="CD6" s="1203"/>
      <c r="CE6" s="302"/>
      <c r="CF6" s="302"/>
      <c r="CG6" s="302"/>
      <c r="CH6" s="303"/>
      <c r="CI6" s="303"/>
      <c r="CJ6" s="304"/>
      <c r="CK6" s="296"/>
      <c r="CL6" s="294"/>
    </row>
    <row r="7" spans="1:102" ht="15" customHeight="1" x14ac:dyDescent="0.2">
      <c r="A7" s="1334"/>
      <c r="B7" s="1253"/>
      <c r="C7" s="1253"/>
      <c r="D7" s="1253"/>
      <c r="E7" s="1281"/>
      <c r="F7" s="1281"/>
      <c r="G7" s="1253"/>
      <c r="H7" s="1253"/>
      <c r="I7" s="1253"/>
      <c r="J7" s="1253"/>
      <c r="K7" s="1253"/>
      <c r="L7" s="1253"/>
      <c r="M7" s="1253"/>
      <c r="N7" s="1253"/>
      <c r="O7" s="1253"/>
      <c r="P7" s="1253"/>
      <c r="Q7" s="1253"/>
      <c r="R7" s="1254"/>
      <c r="S7" s="295"/>
      <c r="T7" s="296"/>
      <c r="U7" s="296" t="s">
        <v>151</v>
      </c>
      <c r="V7" s="296"/>
      <c r="W7" s="297"/>
      <c r="X7" s="1078" t="str">
        <f>IF(★入力シート★!AA9="西暦","",★入力シート★!AA9&amp;" ")  &amp; ★入力シート★!AB9 &amp; ""</f>
        <v xml:space="preserve">0 </v>
      </c>
      <c r="Y7" s="1079"/>
      <c r="Z7" s="1079"/>
      <c r="AA7" s="1079"/>
      <c r="AB7" s="1079"/>
      <c r="AC7" s="286" t="s">
        <v>15</v>
      </c>
      <c r="AD7" s="1079" t="str">
        <f>★入力シート★!AC9 &amp; ""</f>
        <v/>
      </c>
      <c r="AE7" s="1079"/>
      <c r="AF7" s="286" t="s">
        <v>16</v>
      </c>
      <c r="AG7" s="1079" t="str">
        <f>★入力シート★!AD9 &amp; ""</f>
        <v/>
      </c>
      <c r="AH7" s="1079"/>
      <c r="AI7" s="286" t="s">
        <v>17</v>
      </c>
      <c r="AJ7" s="300"/>
      <c r="AK7" s="1095"/>
      <c r="AL7" s="1325"/>
      <c r="AM7" s="1328"/>
      <c r="AN7" s="1325"/>
      <c r="AO7" s="1328"/>
      <c r="AP7" s="1325"/>
      <c r="AQ7" s="1328"/>
      <c r="AR7" s="1325"/>
      <c r="AS7" s="1328"/>
      <c r="AT7" s="1325"/>
      <c r="AU7" s="1328"/>
      <c r="AV7" s="1325"/>
      <c r="AW7" s="1328"/>
      <c r="AX7" s="1325"/>
      <c r="AY7" s="1328"/>
      <c r="AZ7" s="1332"/>
      <c r="BA7" s="1084" t="s">
        <v>152</v>
      </c>
      <c r="BB7" s="1085"/>
      <c r="BC7" s="1085"/>
      <c r="BD7" s="1085"/>
      <c r="BE7" s="1085"/>
      <c r="BF7" s="1085"/>
      <c r="BG7" s="1085"/>
      <c r="BH7" s="1085"/>
      <c r="BI7" s="1085"/>
      <c r="BJ7" s="1085"/>
      <c r="BK7" s="1085"/>
      <c r="BL7" s="1085"/>
      <c r="BM7" s="1085"/>
      <c r="BN7" s="1085"/>
      <c r="BO7" s="1085"/>
      <c r="BP7" s="1085"/>
      <c r="BQ7" s="1085"/>
      <c r="BR7" s="1085" t="s">
        <v>35</v>
      </c>
      <c r="BS7" s="1085"/>
      <c r="BT7" s="1085"/>
      <c r="BU7" s="1085"/>
      <c r="BV7" s="1085"/>
      <c r="BW7" s="1085"/>
      <c r="BX7" s="1085"/>
      <c r="BY7" s="1085"/>
      <c r="BZ7" s="1086"/>
      <c r="CA7" s="1186" t="s">
        <v>153</v>
      </c>
      <c r="CB7" s="1187"/>
      <c r="CC7" s="1187"/>
      <c r="CD7" s="1188"/>
      <c r="CE7" s="291"/>
      <c r="CF7" s="291"/>
      <c r="CG7" s="291"/>
      <c r="CH7" s="308"/>
      <c r="CI7" s="308"/>
      <c r="CJ7" s="309"/>
      <c r="CK7" s="294"/>
      <c r="CL7" s="294"/>
    </row>
    <row r="8" spans="1:102" ht="15" customHeight="1" x14ac:dyDescent="0.2">
      <c r="A8" s="1282" t="s">
        <v>154</v>
      </c>
      <c r="B8" s="1283"/>
      <c r="C8" s="1283"/>
      <c r="D8" s="1283"/>
      <c r="E8" s="1283"/>
      <c r="F8" s="1283"/>
      <c r="G8" s="1283"/>
      <c r="H8" s="1283"/>
      <c r="I8" s="1283"/>
      <c r="J8" s="1283"/>
      <c r="K8" s="1283"/>
      <c r="L8" s="1283"/>
      <c r="M8" s="1283"/>
      <c r="N8" s="1283"/>
      <c r="O8" s="1283"/>
      <c r="P8" s="1283"/>
      <c r="Q8" s="1283"/>
      <c r="R8" s="1284"/>
      <c r="S8" s="295"/>
      <c r="T8" s="1148" t="str">
        <f>IF(★入力シート★!AB12,"■","□") &amp; " 無"</f>
        <v>□ 無</v>
      </c>
      <c r="U8" s="1148"/>
      <c r="V8" s="1148"/>
      <c r="W8" s="297"/>
      <c r="X8" s="298"/>
      <c r="Y8" s="1270" t="e">
        <f>IF(★入力シート★!AA9="西暦","",★入力シート★!AJ9)</f>
        <v>#VALUE!</v>
      </c>
      <c r="Z8" s="1270"/>
      <c r="AA8" s="1270"/>
      <c r="AB8" s="1270"/>
      <c r="AC8" s="1270"/>
      <c r="AD8" s="310"/>
      <c r="AE8" s="310"/>
      <c r="AF8" s="310"/>
      <c r="AG8" s="310"/>
      <c r="AH8" s="310"/>
      <c r="AI8" s="310"/>
      <c r="AJ8" s="300"/>
      <c r="AK8" s="311"/>
      <c r="AL8" s="312"/>
      <c r="AM8" s="312"/>
      <c r="AN8" s="312"/>
      <c r="AO8" s="312"/>
      <c r="AP8" s="312"/>
      <c r="AQ8" s="312"/>
      <c r="AR8" s="312"/>
      <c r="AS8" s="312"/>
      <c r="AT8" s="312"/>
      <c r="AU8" s="312"/>
      <c r="AV8" s="312"/>
      <c r="AW8" s="312"/>
      <c r="AX8" s="312"/>
      <c r="AY8" s="312"/>
      <c r="AZ8" s="313"/>
      <c r="BA8" s="1175" t="str">
        <f>★入力シート★!G63 &amp; ""</f>
        <v/>
      </c>
      <c r="BB8" s="1176"/>
      <c r="BC8" s="1176"/>
      <c r="BD8" s="1176"/>
      <c r="BE8" s="1176"/>
      <c r="BF8" s="1176"/>
      <c r="BG8" s="1176"/>
      <c r="BH8" s="1176"/>
      <c r="BI8" s="1176"/>
      <c r="BJ8" s="1176"/>
      <c r="BK8" s="1176"/>
      <c r="BL8" s="1176"/>
      <c r="BM8" s="1176"/>
      <c r="BN8" s="1176"/>
      <c r="BO8" s="1176"/>
      <c r="BP8" s="1176"/>
      <c r="BQ8" s="1176"/>
      <c r="BR8" s="1171" t="str">
        <f>★入力シート★!G64 &amp; ""</f>
        <v/>
      </c>
      <c r="BS8" s="1171"/>
      <c r="BT8" s="1171"/>
      <c r="BU8" s="1171"/>
      <c r="BV8" s="1171"/>
      <c r="BW8" s="1171"/>
      <c r="BX8" s="1171"/>
      <c r="BY8" s="1171"/>
      <c r="BZ8" s="1172"/>
      <c r="CA8" s="1189"/>
      <c r="CB8" s="1190"/>
      <c r="CC8" s="1190"/>
      <c r="CD8" s="1191"/>
      <c r="CE8" s="1184" t="str">
        <f>IF(★入力シート★!AA78,"■","□") &amp; "要"</f>
        <v>□要</v>
      </c>
      <c r="CF8" s="1184"/>
      <c r="CG8" s="296" t="s">
        <v>151</v>
      </c>
      <c r="CH8" s="1137" t="str">
        <f>IF(★入力シート★!AB78,"■","□") &amp; "不要"</f>
        <v>□不要</v>
      </c>
      <c r="CI8" s="1137"/>
      <c r="CJ8" s="1185"/>
      <c r="CL8" s="301"/>
      <c r="CM8" s="301"/>
      <c r="CN8" s="301" t="s">
        <v>100</v>
      </c>
      <c r="CO8" s="314" t="e">
        <f>DATE((BD11+1988),BG11,BJ11)</f>
        <v>#VALUE!</v>
      </c>
      <c r="CP8" s="301"/>
      <c r="CS8" s="285"/>
      <c r="CT8" s="285"/>
      <c r="CU8" s="285"/>
      <c r="CV8" s="285"/>
      <c r="CW8" s="285"/>
    </row>
    <row r="9" spans="1:102" ht="15" customHeight="1" x14ac:dyDescent="0.2">
      <c r="A9" s="1258" t="str">
        <f>★入力シート★!I6 &amp; " " &amp; ★入力シート★!S6</f>
        <v xml:space="preserve"> </v>
      </c>
      <c r="B9" s="1259"/>
      <c r="C9" s="1259"/>
      <c r="D9" s="1259"/>
      <c r="E9" s="1259"/>
      <c r="F9" s="1259"/>
      <c r="G9" s="1259"/>
      <c r="H9" s="1259"/>
      <c r="I9" s="1259"/>
      <c r="J9" s="1259"/>
      <c r="K9" s="1259"/>
      <c r="L9" s="1259"/>
      <c r="M9" s="1259"/>
      <c r="N9" s="1259"/>
      <c r="O9" s="1259"/>
      <c r="P9" s="1259"/>
      <c r="Q9" s="1259"/>
      <c r="R9" s="1260"/>
      <c r="S9" s="315"/>
      <c r="T9" s="316"/>
      <c r="U9" s="316"/>
      <c r="V9" s="316"/>
      <c r="W9" s="317"/>
      <c r="X9" s="1255" t="e">
        <f>IF(★入力シート★!AJ11,"","18歳未満です。!年齢を確認してください!!")</f>
        <v>#VALUE!</v>
      </c>
      <c r="Y9" s="1256"/>
      <c r="Z9" s="1256"/>
      <c r="AA9" s="1256"/>
      <c r="AB9" s="1256"/>
      <c r="AC9" s="1256"/>
      <c r="AD9" s="1256"/>
      <c r="AE9" s="1256"/>
      <c r="AF9" s="1256"/>
      <c r="AG9" s="1256"/>
      <c r="AH9" s="1256"/>
      <c r="AI9" s="1256"/>
      <c r="AJ9" s="1257"/>
      <c r="AK9" s="318"/>
      <c r="AL9" s="319"/>
      <c r="AM9" s="319"/>
      <c r="AN9" s="319"/>
      <c r="AO9" s="319"/>
      <c r="AP9" s="319"/>
      <c r="AQ9" s="319"/>
      <c r="AR9" s="319"/>
      <c r="AS9" s="319"/>
      <c r="AT9" s="319"/>
      <c r="AU9" s="319"/>
      <c r="AV9" s="319"/>
      <c r="AW9" s="319"/>
      <c r="AX9" s="319"/>
      <c r="AY9" s="319"/>
      <c r="AZ9" s="320"/>
      <c r="BA9" s="1177"/>
      <c r="BB9" s="1178"/>
      <c r="BC9" s="1178"/>
      <c r="BD9" s="1178"/>
      <c r="BE9" s="1178"/>
      <c r="BF9" s="1178"/>
      <c r="BG9" s="1178"/>
      <c r="BH9" s="1178"/>
      <c r="BI9" s="1178"/>
      <c r="BJ9" s="1178"/>
      <c r="BK9" s="1178"/>
      <c r="BL9" s="1178"/>
      <c r="BM9" s="1178"/>
      <c r="BN9" s="1178"/>
      <c r="BO9" s="1178"/>
      <c r="BP9" s="1178"/>
      <c r="BQ9" s="1178"/>
      <c r="BR9" s="1173"/>
      <c r="BS9" s="1173"/>
      <c r="BT9" s="1173"/>
      <c r="BU9" s="1173"/>
      <c r="BV9" s="1173"/>
      <c r="BW9" s="1173"/>
      <c r="BX9" s="1173"/>
      <c r="BY9" s="1173"/>
      <c r="BZ9" s="1174"/>
      <c r="CA9" s="1192"/>
      <c r="CB9" s="1193"/>
      <c r="CC9" s="1193"/>
      <c r="CD9" s="1194"/>
      <c r="CE9" s="302"/>
      <c r="CF9" s="302"/>
      <c r="CG9" s="302"/>
      <c r="CH9" s="302"/>
      <c r="CI9" s="302"/>
      <c r="CJ9" s="321"/>
      <c r="CK9" s="294"/>
      <c r="CL9" s="294"/>
      <c r="CN9" s="322" t="s">
        <v>155</v>
      </c>
      <c r="CO9" s="314" t="e">
        <f>DATE((U41+1988),X41,AA41)</f>
        <v>#VALUE!</v>
      </c>
    </row>
    <row r="10" spans="1:102" ht="18" customHeight="1" x14ac:dyDescent="0.2">
      <c r="A10" s="1261"/>
      <c r="B10" s="1262"/>
      <c r="C10" s="1262"/>
      <c r="D10" s="1262"/>
      <c r="E10" s="1262"/>
      <c r="F10" s="1262"/>
      <c r="G10" s="1262"/>
      <c r="H10" s="1262"/>
      <c r="I10" s="1262"/>
      <c r="J10" s="1262"/>
      <c r="K10" s="1262"/>
      <c r="L10" s="1262"/>
      <c r="M10" s="1262"/>
      <c r="N10" s="1262"/>
      <c r="O10" s="1262"/>
      <c r="P10" s="1262"/>
      <c r="Q10" s="1262"/>
      <c r="R10" s="1263"/>
      <c r="S10" s="1264" t="s">
        <v>156</v>
      </c>
      <c r="T10" s="1210"/>
      <c r="U10" s="1210"/>
      <c r="V10" s="1210"/>
      <c r="W10" s="1265"/>
      <c r="X10" s="1087" t="s">
        <v>157</v>
      </c>
      <c r="Y10" s="1085"/>
      <c r="Z10" s="1085"/>
      <c r="AA10" s="1085"/>
      <c r="AB10" s="1085"/>
      <c r="AC10" s="1085"/>
      <c r="AD10" s="1085"/>
      <c r="AE10" s="1085"/>
      <c r="AF10" s="1085"/>
      <c r="AG10" s="1085"/>
      <c r="AH10" s="1085"/>
      <c r="AI10" s="1085"/>
      <c r="AJ10" s="1086"/>
      <c r="AK10" s="1109" t="s">
        <v>158</v>
      </c>
      <c r="AL10" s="1110"/>
      <c r="AM10" s="1110"/>
      <c r="AN10" s="1110"/>
      <c r="AO10" s="1110"/>
      <c r="AP10" s="1110"/>
      <c r="AQ10" s="1110"/>
      <c r="AR10" s="1110"/>
      <c r="AS10" s="1110"/>
      <c r="AT10" s="1110"/>
      <c r="AU10" s="1110"/>
      <c r="AV10" s="1110"/>
      <c r="AW10" s="1110"/>
      <c r="AX10" s="1110"/>
      <c r="AY10" s="1110"/>
      <c r="AZ10" s="1111"/>
      <c r="BA10" s="1084" t="s">
        <v>119</v>
      </c>
      <c r="BB10" s="1085"/>
      <c r="BC10" s="1085"/>
      <c r="BD10" s="1085"/>
      <c r="BE10" s="1085"/>
      <c r="BF10" s="1085"/>
      <c r="BG10" s="1085"/>
      <c r="BH10" s="1085"/>
      <c r="BI10" s="1085"/>
      <c r="BJ10" s="1085"/>
      <c r="BK10" s="1085"/>
      <c r="BL10" s="1085"/>
      <c r="BM10" s="1086"/>
      <c r="BN10" s="1087" t="s">
        <v>120</v>
      </c>
      <c r="BO10" s="1085"/>
      <c r="BP10" s="1085"/>
      <c r="BQ10" s="1085"/>
      <c r="BR10" s="1085"/>
      <c r="BS10" s="1085"/>
      <c r="BT10" s="1085"/>
      <c r="BU10" s="1085"/>
      <c r="BV10" s="1085"/>
      <c r="BW10" s="1085"/>
      <c r="BX10" s="1085"/>
      <c r="BY10" s="1085"/>
      <c r="BZ10" s="1086"/>
      <c r="CA10" s="1204" t="e">
        <f>X9</f>
        <v>#VALUE!</v>
      </c>
      <c r="CB10" s="1205"/>
      <c r="CC10" s="1205"/>
      <c r="CD10" s="1205"/>
      <c r="CE10" s="1205"/>
      <c r="CF10" s="1205"/>
      <c r="CG10" s="1205"/>
      <c r="CH10" s="1205"/>
      <c r="CI10" s="1205"/>
      <c r="CJ10" s="1206"/>
      <c r="CK10" s="298"/>
      <c r="CL10" s="298"/>
    </row>
    <row r="11" spans="1:102" ht="22.5" customHeight="1" x14ac:dyDescent="0.2">
      <c r="A11" s="1289" t="s">
        <v>159</v>
      </c>
      <c r="B11" s="1134"/>
      <c r="C11" s="1134"/>
      <c r="D11" s="1134"/>
      <c r="E11" s="1134"/>
      <c r="F11" s="1134"/>
      <c r="G11" s="1134"/>
      <c r="H11" s="1134"/>
      <c r="I11" s="1134"/>
      <c r="J11" s="1134"/>
      <c r="K11" s="1134"/>
      <c r="L11" s="1134"/>
      <c r="M11" s="1134"/>
      <c r="N11" s="1134"/>
      <c r="O11" s="1134"/>
      <c r="P11" s="1134"/>
      <c r="Q11" s="1134"/>
      <c r="R11" s="1135"/>
      <c r="S11" s="1128" t="str">
        <f>IF(★入力シート★!AA8,"■","□") &amp; " 男（M）"</f>
        <v>□ 男（M）</v>
      </c>
      <c r="T11" s="1129"/>
      <c r="U11" s="1129"/>
      <c r="V11" s="1129"/>
      <c r="W11" s="1130"/>
      <c r="X11" s="318"/>
      <c r="Y11" s="298"/>
      <c r="Z11" s="298"/>
      <c r="AB11" s="323"/>
      <c r="AC11" s="323"/>
      <c r="AD11" s="323"/>
      <c r="AE11" s="323"/>
      <c r="AF11" s="323"/>
      <c r="AG11" s="298"/>
      <c r="AH11" s="298"/>
      <c r="AI11" s="298"/>
      <c r="AJ11" s="300"/>
      <c r="AK11" s="1109"/>
      <c r="AL11" s="1110"/>
      <c r="AM11" s="1110"/>
      <c r="AN11" s="1110"/>
      <c r="AO11" s="1110"/>
      <c r="AP11" s="1110"/>
      <c r="AQ11" s="1110"/>
      <c r="AR11" s="1110"/>
      <c r="AS11" s="1110"/>
      <c r="AT11" s="1110"/>
      <c r="AU11" s="1110"/>
      <c r="AV11" s="1110"/>
      <c r="AW11" s="1110"/>
      <c r="AX11" s="1110"/>
      <c r="AY11" s="1110"/>
      <c r="AZ11" s="1111"/>
      <c r="BA11" s="298"/>
      <c r="BB11" s="1162" t="str">
        <f>★入力シート★!AE65</f>
        <v/>
      </c>
      <c r="BC11" s="1162"/>
      <c r="BD11" s="1162"/>
      <c r="BE11" s="1162"/>
      <c r="BF11" s="1161" t="s">
        <v>15</v>
      </c>
      <c r="BG11" s="1160" t="str">
        <f>★入力シート★!AC65 &amp; ""</f>
        <v/>
      </c>
      <c r="BH11" s="1160"/>
      <c r="BI11" s="1161" t="s">
        <v>160</v>
      </c>
      <c r="BJ11" s="1160" t="str">
        <f>★入力シート★!AD65 &amp; ""</f>
        <v/>
      </c>
      <c r="BK11" s="1160"/>
      <c r="BL11" s="1161" t="s">
        <v>17</v>
      </c>
      <c r="BM11" s="300"/>
      <c r="BN11" s="298"/>
      <c r="BO11" s="1162" t="str">
        <f>★入力シート★!AE66</f>
        <v/>
      </c>
      <c r="BP11" s="1162"/>
      <c r="BQ11" s="1162"/>
      <c r="BR11" s="1162"/>
      <c r="BS11" s="1161" t="s">
        <v>15</v>
      </c>
      <c r="BT11" s="1160" t="str">
        <f>★入力シート★!AC66 &amp; ""</f>
        <v/>
      </c>
      <c r="BU11" s="1160"/>
      <c r="BV11" s="1161" t="s">
        <v>160</v>
      </c>
      <c r="BW11" s="1160" t="str">
        <f>★入力シート★!AD66 &amp; ""</f>
        <v/>
      </c>
      <c r="BX11" s="1160"/>
      <c r="BY11" s="1161" t="s">
        <v>161</v>
      </c>
      <c r="BZ11" s="300"/>
      <c r="CA11" s="1207"/>
      <c r="CB11" s="1208"/>
      <c r="CC11" s="1208"/>
      <c r="CD11" s="1208"/>
      <c r="CE11" s="1208"/>
      <c r="CF11" s="1208"/>
      <c r="CG11" s="1208"/>
      <c r="CH11" s="1208"/>
      <c r="CI11" s="1208"/>
      <c r="CJ11" s="1209"/>
      <c r="CK11" s="298"/>
      <c r="CL11" s="298"/>
    </row>
    <row r="12" spans="1:102" ht="7.5" customHeight="1" x14ac:dyDescent="0.2">
      <c r="A12" s="952" t="str">
        <f>★入力シート★!G7 &amp; ""</f>
        <v/>
      </c>
      <c r="B12" s="953"/>
      <c r="C12" s="953"/>
      <c r="D12" s="953"/>
      <c r="E12" s="953"/>
      <c r="F12" s="953"/>
      <c r="G12" s="953"/>
      <c r="H12" s="953"/>
      <c r="I12" s="953"/>
      <c r="J12" s="953"/>
      <c r="K12" s="953"/>
      <c r="L12" s="953"/>
      <c r="M12" s="953"/>
      <c r="N12" s="953"/>
      <c r="O12" s="953"/>
      <c r="P12" s="953"/>
      <c r="Q12" s="953"/>
      <c r="R12" s="954"/>
      <c r="S12" s="318"/>
      <c r="T12" s="298"/>
      <c r="U12" s="1148" t="s">
        <v>151</v>
      </c>
      <c r="V12" s="298"/>
      <c r="W12" s="300"/>
      <c r="X12" s="298"/>
      <c r="Y12" s="1148" t="str">
        <f>IF(★入力シート★!AA11,"■","□") &amp; " 　日本人"</f>
        <v>□ 　日本人</v>
      </c>
      <c r="Z12" s="1148"/>
      <c r="AA12" s="1148"/>
      <c r="AB12" s="1148"/>
      <c r="AC12" s="1148"/>
      <c r="AD12" s="323"/>
      <c r="AE12" s="1148" t="str">
        <f>IF(★入力シート★!AB11,"■","□") &amp; " 　外国人"</f>
        <v>□ 　外国人</v>
      </c>
      <c r="AF12" s="1148"/>
      <c r="AG12" s="1148"/>
      <c r="AH12" s="1148"/>
      <c r="AI12" s="1148"/>
      <c r="AJ12" s="300"/>
      <c r="AK12" s="1109"/>
      <c r="AL12" s="1110"/>
      <c r="AM12" s="1110"/>
      <c r="AN12" s="1110"/>
      <c r="AO12" s="1110"/>
      <c r="AP12" s="1110"/>
      <c r="AQ12" s="1110"/>
      <c r="AR12" s="1110"/>
      <c r="AS12" s="1110"/>
      <c r="AT12" s="1110"/>
      <c r="AU12" s="1110"/>
      <c r="AV12" s="1110"/>
      <c r="AW12" s="1110"/>
      <c r="AX12" s="1110"/>
      <c r="AY12" s="1110"/>
      <c r="AZ12" s="1111"/>
      <c r="BA12" s="298"/>
      <c r="BB12" s="1162"/>
      <c r="BC12" s="1162"/>
      <c r="BD12" s="1162"/>
      <c r="BE12" s="1162"/>
      <c r="BF12" s="1161"/>
      <c r="BG12" s="1160"/>
      <c r="BH12" s="1160"/>
      <c r="BI12" s="1161"/>
      <c r="BJ12" s="1160"/>
      <c r="BK12" s="1160"/>
      <c r="BL12" s="1161"/>
      <c r="BM12" s="300"/>
      <c r="BN12" s="318"/>
      <c r="BO12" s="1162"/>
      <c r="BP12" s="1162"/>
      <c r="BQ12" s="1162"/>
      <c r="BR12" s="1162"/>
      <c r="BS12" s="1161"/>
      <c r="BT12" s="1160"/>
      <c r="BU12" s="1160"/>
      <c r="BV12" s="1161"/>
      <c r="BW12" s="1160"/>
      <c r="BX12" s="1160"/>
      <c r="BY12" s="1161"/>
      <c r="BZ12" s="300"/>
      <c r="CA12" s="1207" t="e">
        <f>C41</f>
        <v>#VALUE!</v>
      </c>
      <c r="CB12" s="1208"/>
      <c r="CC12" s="1208"/>
      <c r="CD12" s="1208"/>
      <c r="CE12" s="1208"/>
      <c r="CF12" s="1208"/>
      <c r="CG12" s="1208"/>
      <c r="CH12" s="1208"/>
      <c r="CI12" s="1208"/>
      <c r="CJ12" s="1209"/>
      <c r="CK12" s="298"/>
      <c r="CL12" s="298"/>
    </row>
    <row r="13" spans="1:102" ht="15" customHeight="1" x14ac:dyDescent="0.2">
      <c r="A13" s="952"/>
      <c r="B13" s="953"/>
      <c r="C13" s="953"/>
      <c r="D13" s="953"/>
      <c r="E13" s="953"/>
      <c r="F13" s="953"/>
      <c r="G13" s="953"/>
      <c r="H13" s="953"/>
      <c r="I13" s="953"/>
      <c r="J13" s="953"/>
      <c r="K13" s="953"/>
      <c r="L13" s="953"/>
      <c r="M13" s="953"/>
      <c r="N13" s="953"/>
      <c r="O13" s="953"/>
      <c r="P13" s="953"/>
      <c r="Q13" s="953"/>
      <c r="R13" s="954"/>
      <c r="S13" s="295"/>
      <c r="T13" s="296"/>
      <c r="U13" s="1148"/>
      <c r="V13" s="296"/>
      <c r="W13" s="297"/>
      <c r="Y13" s="1148"/>
      <c r="Z13" s="1148"/>
      <c r="AA13" s="1148"/>
      <c r="AB13" s="1148"/>
      <c r="AC13" s="1148"/>
      <c r="AD13" s="296"/>
      <c r="AE13" s="1148"/>
      <c r="AF13" s="1148"/>
      <c r="AG13" s="1148"/>
      <c r="AH13" s="1148"/>
      <c r="AI13" s="1148"/>
      <c r="AJ13" s="300"/>
      <c r="AK13" s="1109"/>
      <c r="AL13" s="1110"/>
      <c r="AM13" s="1110"/>
      <c r="AN13" s="1110"/>
      <c r="AO13" s="1110"/>
      <c r="AP13" s="1110"/>
      <c r="AQ13" s="1110"/>
      <c r="AR13" s="1110"/>
      <c r="AS13" s="1110"/>
      <c r="AT13" s="1110"/>
      <c r="AU13" s="1110"/>
      <c r="AV13" s="1110"/>
      <c r="AW13" s="1110"/>
      <c r="AX13" s="1110"/>
      <c r="AY13" s="1110"/>
      <c r="AZ13" s="1111"/>
      <c r="BA13" s="298"/>
      <c r="BB13" s="1179" t="str">
        <f>★入力シート★!AE65</f>
        <v/>
      </c>
      <c r="BC13" s="1179"/>
      <c r="BD13" s="1179"/>
      <c r="BE13" s="1179"/>
      <c r="BF13" s="1179"/>
      <c r="BG13" s="373"/>
      <c r="BH13" s="373"/>
      <c r="BI13" s="372"/>
      <c r="BJ13" s="373"/>
      <c r="BK13" s="373"/>
      <c r="BL13" s="372"/>
      <c r="BM13" s="300"/>
      <c r="BN13" s="318"/>
      <c r="BO13" s="1179" t="str">
        <f>★入力シート★!AE66</f>
        <v/>
      </c>
      <c r="BP13" s="1179"/>
      <c r="BQ13" s="1179"/>
      <c r="BR13" s="1179"/>
      <c r="BS13" s="1179"/>
      <c r="BT13" s="298"/>
      <c r="BU13" s="298"/>
      <c r="BV13" s="298"/>
      <c r="BW13" s="298"/>
      <c r="BX13" s="298"/>
      <c r="BY13" s="298"/>
      <c r="BZ13" s="300"/>
      <c r="CA13" s="1207"/>
      <c r="CB13" s="1208"/>
      <c r="CC13" s="1208"/>
      <c r="CD13" s="1208"/>
      <c r="CE13" s="1208"/>
      <c r="CF13" s="1208"/>
      <c r="CG13" s="1208"/>
      <c r="CH13" s="1208"/>
      <c r="CI13" s="1208"/>
      <c r="CJ13" s="1209"/>
      <c r="CK13" s="298"/>
      <c r="CL13" s="298"/>
    </row>
    <row r="14" spans="1:102" ht="22.5" customHeight="1" thickBot="1" x14ac:dyDescent="0.25">
      <c r="A14" s="955"/>
      <c r="B14" s="956"/>
      <c r="C14" s="956"/>
      <c r="D14" s="956"/>
      <c r="E14" s="956"/>
      <c r="F14" s="956"/>
      <c r="G14" s="956"/>
      <c r="H14" s="956"/>
      <c r="I14" s="956"/>
      <c r="J14" s="956"/>
      <c r="K14" s="956"/>
      <c r="L14" s="956"/>
      <c r="M14" s="956"/>
      <c r="N14" s="956"/>
      <c r="O14" s="956"/>
      <c r="P14" s="956"/>
      <c r="Q14" s="956"/>
      <c r="R14" s="957"/>
      <c r="S14" s="1106" t="str">
        <f>IF(★入力シート★!AB8,"■","□") &amp; " 女（F）"</f>
        <v>□ 女（F）</v>
      </c>
      <c r="T14" s="1107"/>
      <c r="U14" s="1107"/>
      <c r="V14" s="1107"/>
      <c r="W14" s="1108"/>
      <c r="Y14" s="301"/>
      <c r="Z14" s="301"/>
      <c r="AA14" s="301"/>
      <c r="AB14" s="301"/>
      <c r="AC14" s="301"/>
      <c r="AD14" s="296"/>
      <c r="AE14" s="285"/>
      <c r="AF14" s="285"/>
      <c r="AG14" s="285"/>
      <c r="AH14" s="285"/>
      <c r="AI14" s="285"/>
      <c r="AJ14" s="300"/>
      <c r="AK14" s="1109"/>
      <c r="AL14" s="1110"/>
      <c r="AM14" s="1110"/>
      <c r="AN14" s="1110"/>
      <c r="AO14" s="1110"/>
      <c r="AP14" s="1110"/>
      <c r="AQ14" s="1110"/>
      <c r="AR14" s="1110"/>
      <c r="AS14" s="1110"/>
      <c r="AT14" s="1110"/>
      <c r="AU14" s="1110"/>
      <c r="AV14" s="1110"/>
      <c r="AW14" s="1110"/>
      <c r="AX14" s="1110"/>
      <c r="AY14" s="1110"/>
      <c r="AZ14" s="1111"/>
      <c r="BA14" s="298"/>
      <c r="BB14" s="1180"/>
      <c r="BC14" s="1180"/>
      <c r="BD14" s="1180"/>
      <c r="BE14" s="1180"/>
      <c r="BF14" s="1180"/>
      <c r="BG14" s="305"/>
      <c r="BH14" s="305"/>
      <c r="BI14" s="286"/>
      <c r="BJ14" s="305"/>
      <c r="BK14" s="305"/>
      <c r="BL14" s="286"/>
      <c r="BM14" s="300"/>
      <c r="BN14" s="298"/>
      <c r="BO14" s="1180"/>
      <c r="BP14" s="1180"/>
      <c r="BQ14" s="1180"/>
      <c r="BR14" s="1180"/>
      <c r="BS14" s="1180"/>
      <c r="BT14" s="298"/>
      <c r="BU14" s="298"/>
      <c r="BV14" s="298"/>
      <c r="BW14" s="298"/>
      <c r="BX14" s="298"/>
      <c r="BY14" s="298"/>
      <c r="BZ14" s="300"/>
      <c r="CA14" s="1207" t="e">
        <f>B48</f>
        <v>#N/A</v>
      </c>
      <c r="CB14" s="1208"/>
      <c r="CC14" s="1208"/>
      <c r="CD14" s="1208"/>
      <c r="CE14" s="1208"/>
      <c r="CF14" s="1208"/>
      <c r="CG14" s="1208"/>
      <c r="CH14" s="1208"/>
      <c r="CI14" s="1208"/>
      <c r="CJ14" s="1209"/>
      <c r="CK14" s="298"/>
      <c r="CL14" s="298"/>
    </row>
    <row r="15" spans="1:102" ht="15" customHeight="1" thickTop="1" x14ac:dyDescent="0.2">
      <c r="A15" s="327"/>
      <c r="B15" s="1271" t="s">
        <v>162</v>
      </c>
      <c r="C15" s="1271"/>
      <c r="D15" s="1271"/>
      <c r="E15" s="1271"/>
      <c r="F15" s="1271"/>
      <c r="G15" s="1271"/>
      <c r="H15" s="1271"/>
      <c r="I15" s="1271"/>
      <c r="J15" s="1271"/>
      <c r="K15" s="1271"/>
      <c r="L15" s="1271"/>
      <c r="M15" s="1271"/>
      <c r="N15" s="1271"/>
      <c r="O15" s="1271"/>
      <c r="P15" s="1271"/>
      <c r="Q15" s="1271"/>
      <c r="R15" s="1271"/>
      <c r="S15" s="1271"/>
      <c r="T15" s="1271"/>
      <c r="U15" s="1271"/>
      <c r="V15" s="1271"/>
      <c r="W15" s="1271"/>
      <c r="X15" s="1271"/>
      <c r="Y15" s="1271"/>
      <c r="Z15" s="1271"/>
      <c r="AA15" s="1271"/>
      <c r="AB15" s="1271"/>
      <c r="AC15" s="1271"/>
      <c r="AD15" s="1271"/>
      <c r="AE15" s="1271"/>
      <c r="AF15" s="1271"/>
      <c r="AG15" s="1271"/>
      <c r="AH15" s="1271"/>
      <c r="AI15" s="1271"/>
      <c r="AJ15" s="1271"/>
      <c r="AK15" s="1271"/>
      <c r="AL15" s="1271"/>
      <c r="AM15" s="1271"/>
      <c r="AN15" s="1271"/>
      <c r="AO15" s="1271"/>
      <c r="AP15" s="1271"/>
      <c r="AQ15" s="1271"/>
      <c r="AR15" s="1271"/>
      <c r="AS15" s="1271"/>
      <c r="AT15" s="1271"/>
      <c r="AU15" s="1271"/>
      <c r="AV15" s="1271"/>
      <c r="AW15" s="1271"/>
      <c r="AX15" s="1271"/>
      <c r="AY15" s="1271"/>
      <c r="AZ15" s="1272"/>
      <c r="BA15" s="1084" t="s">
        <v>128</v>
      </c>
      <c r="BB15" s="1085"/>
      <c r="BC15" s="1085"/>
      <c r="BD15" s="1085"/>
      <c r="BE15" s="1085"/>
      <c r="BF15" s="1085"/>
      <c r="BG15" s="1085"/>
      <c r="BH15" s="1085"/>
      <c r="BI15" s="1085"/>
      <c r="BJ15" s="1085"/>
      <c r="BK15" s="1085"/>
      <c r="BL15" s="1085"/>
      <c r="BM15" s="1085"/>
      <c r="BN15" s="1085"/>
      <c r="BO15" s="1085"/>
      <c r="BP15" s="1085"/>
      <c r="BQ15" s="1085"/>
      <c r="BR15" s="1085"/>
      <c r="BS15" s="1085"/>
      <c r="BT15" s="1085"/>
      <c r="BU15" s="1085"/>
      <c r="BV15" s="1085"/>
      <c r="BW15" s="1085"/>
      <c r="BX15" s="1085"/>
      <c r="BY15" s="1085"/>
      <c r="BZ15" s="1085"/>
      <c r="CA15" s="853" t="s">
        <v>163</v>
      </c>
      <c r="CB15" s="854"/>
      <c r="CC15" s="854"/>
      <c r="CD15" s="854"/>
      <c r="CE15" s="854"/>
      <c r="CF15" s="854"/>
      <c r="CG15" s="854"/>
      <c r="CH15" s="854"/>
      <c r="CI15" s="854"/>
      <c r="CJ15" s="905"/>
      <c r="CK15" s="296"/>
      <c r="CL15" s="296"/>
      <c r="CM15" s="296"/>
      <c r="CN15" s="296"/>
      <c r="CO15" s="296"/>
      <c r="CP15" s="296"/>
      <c r="CQ15" s="296"/>
      <c r="CR15" s="296"/>
      <c r="CS15" s="296"/>
      <c r="CT15" s="296"/>
      <c r="CU15" s="296"/>
      <c r="CV15" s="296"/>
      <c r="CW15" s="296"/>
      <c r="CX15" s="296"/>
    </row>
    <row r="16" spans="1:102" ht="15" customHeight="1" x14ac:dyDescent="0.2">
      <c r="A16" s="328"/>
      <c r="B16" s="1273"/>
      <c r="C16" s="1273"/>
      <c r="D16" s="1273"/>
      <c r="E16" s="1273"/>
      <c r="F16" s="1273"/>
      <c r="G16" s="1273"/>
      <c r="H16" s="1273"/>
      <c r="I16" s="1273"/>
      <c r="J16" s="1273"/>
      <c r="K16" s="1273"/>
      <c r="L16" s="1273"/>
      <c r="M16" s="1273"/>
      <c r="N16" s="1273"/>
      <c r="O16" s="1273"/>
      <c r="P16" s="1273"/>
      <c r="Q16" s="1273"/>
      <c r="R16" s="1273"/>
      <c r="S16" s="1273"/>
      <c r="T16" s="1273"/>
      <c r="U16" s="1273"/>
      <c r="V16" s="1273"/>
      <c r="W16" s="1273"/>
      <c r="X16" s="1273"/>
      <c r="Y16" s="1273"/>
      <c r="Z16" s="1273"/>
      <c r="AA16" s="1273"/>
      <c r="AB16" s="1273"/>
      <c r="AC16" s="1273"/>
      <c r="AD16" s="1273"/>
      <c r="AE16" s="1273"/>
      <c r="AF16" s="1273"/>
      <c r="AG16" s="1273"/>
      <c r="AH16" s="1273"/>
      <c r="AI16" s="1273"/>
      <c r="AJ16" s="1273"/>
      <c r="AK16" s="1273"/>
      <c r="AL16" s="1273"/>
      <c r="AM16" s="1273"/>
      <c r="AN16" s="1273"/>
      <c r="AO16" s="1273"/>
      <c r="AP16" s="1273"/>
      <c r="AQ16" s="1273"/>
      <c r="AR16" s="1273"/>
      <c r="AS16" s="1273"/>
      <c r="AT16" s="1273"/>
      <c r="AU16" s="1273"/>
      <c r="AV16" s="1273"/>
      <c r="AW16" s="1273"/>
      <c r="AX16" s="1273"/>
      <c r="AY16" s="1273"/>
      <c r="AZ16" s="1274"/>
      <c r="BA16" s="1156" t="str">
        <f>"" &amp; IF(ISNA(★入力シート★!AB72),"",★入力シート★!AB72) &amp; IF(ISNA(★入力シート★!AA72),"", ".  被ばく管理用記号：" &amp; ★入力シート★!AA72)</f>
        <v/>
      </c>
      <c r="BB16" s="1151"/>
      <c r="BC16" s="1151"/>
      <c r="BD16" s="1151"/>
      <c r="BE16" s="1151"/>
      <c r="BF16" s="1151"/>
      <c r="BG16" s="1151"/>
      <c r="BH16" s="1151"/>
      <c r="BI16" s="1151"/>
      <c r="BJ16" s="1151"/>
      <c r="BK16" s="1151"/>
      <c r="BL16" s="1151"/>
      <c r="BM16" s="1151"/>
      <c r="BN16" s="1151"/>
      <c r="BO16" s="1151"/>
      <c r="BP16" s="1151"/>
      <c r="BQ16" s="1151"/>
      <c r="BR16" s="1151"/>
      <c r="BS16" s="1151"/>
      <c r="BT16" s="1151"/>
      <c r="BU16" s="1151"/>
      <c r="BV16" s="1151"/>
      <c r="BW16" s="1151"/>
      <c r="BX16" s="1151"/>
      <c r="BY16" s="1151"/>
      <c r="BZ16" s="1151"/>
      <c r="CA16" s="909"/>
      <c r="CB16" s="731"/>
      <c r="CC16" s="731"/>
      <c r="CD16" s="731"/>
      <c r="CE16" s="731"/>
      <c r="CF16" s="731"/>
      <c r="CG16" s="731"/>
      <c r="CH16" s="731"/>
      <c r="CI16" s="731"/>
      <c r="CJ16" s="910"/>
      <c r="CK16" s="296"/>
      <c r="CL16" s="296"/>
      <c r="CM16" s="296"/>
      <c r="CN16" s="296"/>
      <c r="CO16" s="296"/>
      <c r="CP16" s="296"/>
      <c r="CQ16" s="296"/>
      <c r="CR16" s="296"/>
      <c r="CS16" s="296"/>
      <c r="CT16" s="296"/>
      <c r="CU16" s="296"/>
      <c r="CV16" s="296"/>
      <c r="CW16" s="296"/>
      <c r="CX16" s="296"/>
    </row>
    <row r="17" spans="1:102" ht="15" customHeight="1" thickBot="1" x14ac:dyDescent="0.25">
      <c r="A17" s="329"/>
      <c r="B17" s="1275"/>
      <c r="C17" s="1275"/>
      <c r="D17" s="1275"/>
      <c r="E17" s="1275"/>
      <c r="F17" s="1275"/>
      <c r="G17" s="1275"/>
      <c r="H17" s="1275"/>
      <c r="I17" s="1275"/>
      <c r="J17" s="1275"/>
      <c r="K17" s="1275"/>
      <c r="L17" s="1275"/>
      <c r="M17" s="1275"/>
      <c r="N17" s="1275"/>
      <c r="O17" s="1275"/>
      <c r="P17" s="1275"/>
      <c r="Q17" s="1275"/>
      <c r="R17" s="1275"/>
      <c r="S17" s="1275"/>
      <c r="T17" s="1275"/>
      <c r="U17" s="1275"/>
      <c r="V17" s="1275"/>
      <c r="W17" s="1275"/>
      <c r="X17" s="1275"/>
      <c r="Y17" s="1275"/>
      <c r="Z17" s="1275"/>
      <c r="AA17" s="1275"/>
      <c r="AB17" s="1275"/>
      <c r="AC17" s="1275"/>
      <c r="AD17" s="1275"/>
      <c r="AE17" s="1275"/>
      <c r="AF17" s="1275"/>
      <c r="AG17" s="1275"/>
      <c r="AH17" s="1275"/>
      <c r="AI17" s="1275"/>
      <c r="AJ17" s="1275"/>
      <c r="AK17" s="1275"/>
      <c r="AL17" s="1275"/>
      <c r="AM17" s="1275"/>
      <c r="AN17" s="1275"/>
      <c r="AO17" s="1275"/>
      <c r="AP17" s="1275"/>
      <c r="AQ17" s="1275"/>
      <c r="AR17" s="1275"/>
      <c r="AS17" s="1275"/>
      <c r="AT17" s="1275"/>
      <c r="AU17" s="1275"/>
      <c r="AV17" s="1275"/>
      <c r="AW17" s="1275"/>
      <c r="AX17" s="1275"/>
      <c r="AY17" s="1275"/>
      <c r="AZ17" s="1276"/>
      <c r="BA17" s="1157"/>
      <c r="BB17" s="1158"/>
      <c r="BC17" s="1158"/>
      <c r="BD17" s="1158"/>
      <c r="BE17" s="1158"/>
      <c r="BF17" s="1158"/>
      <c r="BG17" s="1158"/>
      <c r="BH17" s="1158"/>
      <c r="BI17" s="1158"/>
      <c r="BJ17" s="1158"/>
      <c r="BK17" s="1158"/>
      <c r="BL17" s="1158"/>
      <c r="BM17" s="1158"/>
      <c r="BN17" s="1158"/>
      <c r="BO17" s="1158"/>
      <c r="BP17" s="1158"/>
      <c r="BQ17" s="1158"/>
      <c r="BR17" s="1158"/>
      <c r="BS17" s="1158"/>
      <c r="BT17" s="1158"/>
      <c r="BU17" s="1158"/>
      <c r="BV17" s="1158"/>
      <c r="BW17" s="1158"/>
      <c r="BX17" s="1158"/>
      <c r="BY17" s="1158"/>
      <c r="BZ17" s="1158"/>
      <c r="CA17" s="1040" t="s">
        <v>164</v>
      </c>
      <c r="CB17" s="1041"/>
      <c r="CC17" s="1041"/>
      <c r="CD17" s="1041"/>
      <c r="CE17" s="1041"/>
      <c r="CF17" s="1046"/>
      <c r="CG17" s="1046"/>
      <c r="CH17" s="1046"/>
      <c r="CI17" s="1046"/>
      <c r="CJ17" s="1047"/>
      <c r="CK17" s="296"/>
      <c r="CL17" s="296"/>
      <c r="CM17" s="296"/>
      <c r="CN17" s="296"/>
      <c r="CO17" s="296"/>
      <c r="CP17" s="296"/>
      <c r="CQ17" s="296"/>
      <c r="CR17" s="296"/>
      <c r="CS17" s="296"/>
      <c r="CT17" s="296"/>
      <c r="CU17" s="296"/>
      <c r="CV17" s="296"/>
      <c r="CW17" s="296"/>
      <c r="CX17" s="296"/>
    </row>
    <row r="18" spans="1:102" ht="15" customHeight="1" thickTop="1" x14ac:dyDescent="0.2">
      <c r="A18" s="1266" t="s">
        <v>165</v>
      </c>
      <c r="B18" s="1267"/>
      <c r="C18" s="1285" t="s">
        <v>166</v>
      </c>
      <c r="D18" s="1286"/>
      <c r="E18" s="1286"/>
      <c r="F18" s="1286"/>
      <c r="G18" s="1286"/>
      <c r="H18" s="1286"/>
      <c r="I18" s="1286"/>
      <c r="J18" s="1286"/>
      <c r="K18" s="1286"/>
      <c r="L18" s="1286"/>
      <c r="M18" s="1286"/>
      <c r="N18" s="1286"/>
      <c r="O18" s="1286"/>
      <c r="P18" s="1286"/>
      <c r="Q18" s="1286"/>
      <c r="R18" s="1286"/>
      <c r="S18" s="1286"/>
      <c r="T18" s="1286"/>
      <c r="U18" s="1286"/>
      <c r="V18" s="1286"/>
      <c r="W18" s="1286"/>
      <c r="X18" s="1286"/>
      <c r="Y18" s="1286"/>
      <c r="Z18" s="1286"/>
      <c r="AA18" s="1286"/>
      <c r="AB18" s="1286"/>
      <c r="AC18" s="1286"/>
      <c r="AD18" s="1286"/>
      <c r="AE18" s="1286"/>
      <c r="AF18" s="1286"/>
      <c r="AG18" s="1286"/>
      <c r="AH18" s="1286"/>
      <c r="AI18" s="1286"/>
      <c r="AJ18" s="1286"/>
      <c r="AK18" s="1286"/>
      <c r="AL18" s="1286"/>
      <c r="AM18" s="1286"/>
      <c r="AN18" s="1286"/>
      <c r="AO18" s="1286"/>
      <c r="AP18" s="1286"/>
      <c r="AQ18" s="1286"/>
      <c r="AR18" s="1286"/>
      <c r="AS18" s="1286"/>
      <c r="AT18" s="1286"/>
      <c r="AU18" s="1286"/>
      <c r="AV18" s="1286"/>
      <c r="AW18" s="1286"/>
      <c r="AX18" s="1286"/>
      <c r="AY18" s="1286"/>
      <c r="AZ18" s="1287"/>
      <c r="BA18" s="1084" t="s">
        <v>167</v>
      </c>
      <c r="BB18" s="1085"/>
      <c r="BC18" s="1085"/>
      <c r="BD18" s="1085"/>
      <c r="BE18" s="1085"/>
      <c r="BF18" s="1085"/>
      <c r="BG18" s="1085"/>
      <c r="BH18" s="1085"/>
      <c r="BI18" s="1085"/>
      <c r="BJ18" s="1085"/>
      <c r="BK18" s="1085"/>
      <c r="BL18" s="1085"/>
      <c r="BM18" s="1085"/>
      <c r="BN18" s="1085"/>
      <c r="BO18" s="1085"/>
      <c r="BP18" s="1085"/>
      <c r="BQ18" s="1085"/>
      <c r="BR18" s="1085"/>
      <c r="BS18" s="1085"/>
      <c r="BT18" s="1086"/>
      <c r="BU18" s="1056" t="s">
        <v>130</v>
      </c>
      <c r="BV18" s="1057"/>
      <c r="BW18" s="1057"/>
      <c r="BX18" s="1057"/>
      <c r="BY18" s="1057"/>
      <c r="BZ18" s="1057"/>
      <c r="CA18" s="1042"/>
      <c r="CB18" s="1043"/>
      <c r="CC18" s="1043"/>
      <c r="CD18" s="1043"/>
      <c r="CE18" s="1043"/>
      <c r="CF18" s="1048"/>
      <c r="CG18" s="1048"/>
      <c r="CH18" s="1048"/>
      <c r="CI18" s="1048"/>
      <c r="CJ18" s="1049"/>
      <c r="CK18" s="296"/>
      <c r="CL18" s="296"/>
      <c r="CM18" s="296"/>
      <c r="CN18" s="296"/>
      <c r="CO18" s="296"/>
      <c r="CP18" s="296"/>
      <c r="CQ18" s="296"/>
      <c r="CR18" s="296"/>
      <c r="CS18" s="296"/>
      <c r="CT18" s="296"/>
      <c r="CU18" s="296"/>
      <c r="CV18" s="296"/>
      <c r="CW18" s="296"/>
      <c r="CX18" s="296"/>
    </row>
    <row r="19" spans="1:102" ht="15" customHeight="1" x14ac:dyDescent="0.2">
      <c r="A19" s="1268"/>
      <c r="B19" s="1269"/>
      <c r="C19" s="1150" t="str">
        <f>★入力シート★!G15 &amp; "　"&amp; ★入力シート★!G16</f>
        <v>　</v>
      </c>
      <c r="D19" s="1151"/>
      <c r="E19" s="1151"/>
      <c r="F19" s="1151"/>
      <c r="G19" s="1151"/>
      <c r="H19" s="1151"/>
      <c r="I19" s="1151"/>
      <c r="J19" s="1151"/>
      <c r="K19" s="1151"/>
      <c r="L19" s="1151"/>
      <c r="M19" s="1151"/>
      <c r="N19" s="1151"/>
      <c r="O19" s="1151"/>
      <c r="P19" s="1151"/>
      <c r="Q19" s="1151"/>
      <c r="R19" s="1151"/>
      <c r="S19" s="1151"/>
      <c r="T19" s="1151"/>
      <c r="U19" s="1151"/>
      <c r="V19" s="1151"/>
      <c r="W19" s="1151"/>
      <c r="X19" s="1151"/>
      <c r="Y19" s="1151"/>
      <c r="Z19" s="1151"/>
      <c r="AA19" s="1151"/>
      <c r="AB19" s="1151"/>
      <c r="AC19" s="1151"/>
      <c r="AD19" s="1151"/>
      <c r="AE19" s="1151"/>
      <c r="AF19" s="1151"/>
      <c r="AG19" s="1151"/>
      <c r="AH19" s="1151"/>
      <c r="AI19" s="1151"/>
      <c r="AJ19" s="1151"/>
      <c r="AK19" s="1151"/>
      <c r="AL19" s="1151"/>
      <c r="AM19" s="1151"/>
      <c r="AN19" s="1151"/>
      <c r="AO19" s="1151"/>
      <c r="AP19" s="1151"/>
      <c r="AQ19" s="1151"/>
      <c r="AR19" s="1151"/>
      <c r="AS19" s="1151"/>
      <c r="AT19" s="1151"/>
      <c r="AU19" s="1151"/>
      <c r="AV19" s="1151"/>
      <c r="AW19" s="1151"/>
      <c r="AX19" s="1151"/>
      <c r="AY19" s="1151"/>
      <c r="AZ19" s="1277"/>
      <c r="BA19" s="1156" t="str">
        <f>★入力シート★!G73 &amp; ""</f>
        <v/>
      </c>
      <c r="BB19" s="1151"/>
      <c r="BC19" s="1151"/>
      <c r="BD19" s="1151"/>
      <c r="BE19" s="1151"/>
      <c r="BF19" s="1151"/>
      <c r="BG19" s="1151"/>
      <c r="BH19" s="1151"/>
      <c r="BI19" s="1151"/>
      <c r="BJ19" s="1151"/>
      <c r="BK19" s="1151"/>
      <c r="BL19" s="1151"/>
      <c r="BM19" s="1151"/>
      <c r="BN19" s="1151"/>
      <c r="BO19" s="1151"/>
      <c r="BP19" s="1151"/>
      <c r="BQ19" s="1151"/>
      <c r="BR19" s="1151"/>
      <c r="BS19" s="1151"/>
      <c r="BT19" s="1152"/>
      <c r="BU19" s="1159" t="s">
        <v>168</v>
      </c>
      <c r="BV19" s="1148"/>
      <c r="BW19" s="1148"/>
      <c r="BX19" s="1148"/>
      <c r="BY19" s="1148"/>
      <c r="BZ19" s="1148"/>
      <c r="CA19" s="1044"/>
      <c r="CB19" s="1045"/>
      <c r="CC19" s="1045"/>
      <c r="CD19" s="1045"/>
      <c r="CE19" s="1045"/>
      <c r="CF19" s="1050"/>
      <c r="CG19" s="1050"/>
      <c r="CH19" s="1050"/>
      <c r="CI19" s="1050"/>
      <c r="CJ19" s="1051"/>
      <c r="CK19" s="330"/>
      <c r="CL19" s="330"/>
      <c r="CM19" s="330"/>
      <c r="CN19" s="330"/>
      <c r="CO19" s="330"/>
      <c r="CP19" s="330"/>
      <c r="CQ19" s="330"/>
      <c r="CR19" s="330"/>
      <c r="CS19" s="330"/>
      <c r="CT19" s="330"/>
      <c r="CU19" s="330"/>
      <c r="CV19" s="330"/>
      <c r="CW19" s="330"/>
      <c r="CX19" s="330"/>
    </row>
    <row r="20" spans="1:102" ht="15" customHeight="1" x14ac:dyDescent="0.2">
      <c r="A20" s="1268"/>
      <c r="B20" s="1269"/>
      <c r="C20" s="1278"/>
      <c r="D20" s="1158"/>
      <c r="E20" s="1158"/>
      <c r="F20" s="1158"/>
      <c r="G20" s="1158"/>
      <c r="H20" s="1158"/>
      <c r="I20" s="1158"/>
      <c r="J20" s="1158"/>
      <c r="K20" s="1158"/>
      <c r="L20" s="1158"/>
      <c r="M20" s="1158"/>
      <c r="N20" s="1158"/>
      <c r="O20" s="1158"/>
      <c r="P20" s="1158"/>
      <c r="Q20" s="1158"/>
      <c r="R20" s="1158"/>
      <c r="S20" s="1158"/>
      <c r="T20" s="1158"/>
      <c r="U20" s="1158"/>
      <c r="V20" s="1158"/>
      <c r="W20" s="1158"/>
      <c r="X20" s="1158"/>
      <c r="Y20" s="1158"/>
      <c r="Z20" s="1158"/>
      <c r="AA20" s="1158"/>
      <c r="AB20" s="1158"/>
      <c r="AC20" s="1158"/>
      <c r="AD20" s="1158"/>
      <c r="AE20" s="1158"/>
      <c r="AF20" s="1158"/>
      <c r="AG20" s="1158"/>
      <c r="AH20" s="1158"/>
      <c r="AI20" s="1158"/>
      <c r="AJ20" s="1158"/>
      <c r="AK20" s="1158"/>
      <c r="AL20" s="1158"/>
      <c r="AM20" s="1158"/>
      <c r="AN20" s="1158"/>
      <c r="AO20" s="1158"/>
      <c r="AP20" s="1158"/>
      <c r="AQ20" s="1158"/>
      <c r="AR20" s="1158"/>
      <c r="AS20" s="1158"/>
      <c r="AT20" s="1158"/>
      <c r="AU20" s="1158"/>
      <c r="AV20" s="1158"/>
      <c r="AW20" s="1158"/>
      <c r="AX20" s="1158"/>
      <c r="AY20" s="1158"/>
      <c r="AZ20" s="1279"/>
      <c r="BA20" s="1156"/>
      <c r="BB20" s="1151"/>
      <c r="BC20" s="1151"/>
      <c r="BD20" s="1151"/>
      <c r="BE20" s="1151"/>
      <c r="BF20" s="1151"/>
      <c r="BG20" s="1151"/>
      <c r="BH20" s="1151"/>
      <c r="BI20" s="1151"/>
      <c r="BJ20" s="1151"/>
      <c r="BK20" s="1151"/>
      <c r="BL20" s="1151"/>
      <c r="BM20" s="1151"/>
      <c r="BN20" s="1151"/>
      <c r="BO20" s="1151"/>
      <c r="BP20" s="1151"/>
      <c r="BQ20" s="1151"/>
      <c r="BR20" s="1151"/>
      <c r="BS20" s="1151"/>
      <c r="BT20" s="1152"/>
      <c r="BU20" s="1078" t="str">
        <f>IF(ISNA(★入力シート★!AA74),"",IF(★入力シート★!AA74="","",★入力シート★!AA74))</f>
        <v/>
      </c>
      <c r="BV20" s="1079"/>
      <c r="BW20" s="1079"/>
      <c r="BX20" s="1079"/>
      <c r="BY20" s="1079"/>
      <c r="BZ20" s="1079"/>
      <c r="CA20" s="909" t="s">
        <v>169</v>
      </c>
      <c r="CB20" s="731"/>
      <c r="CC20" s="731"/>
      <c r="CD20" s="731"/>
      <c r="CE20" s="1052"/>
      <c r="CF20" s="1053"/>
      <c r="CG20" s="521"/>
      <c r="CH20" s="731" t="s">
        <v>170</v>
      </c>
      <c r="CI20" s="521"/>
      <c r="CJ20" s="1054"/>
      <c r="CK20" s="330"/>
      <c r="CL20" s="330"/>
      <c r="CM20" s="330"/>
      <c r="CN20" s="330"/>
      <c r="CO20" s="330"/>
      <c r="CP20" s="330"/>
      <c r="CQ20" s="330"/>
      <c r="CR20" s="330"/>
      <c r="CS20" s="330"/>
      <c r="CT20" s="330"/>
      <c r="CU20" s="330"/>
      <c r="CV20" s="330"/>
      <c r="CW20" s="330"/>
      <c r="CX20" s="330"/>
    </row>
    <row r="21" spans="1:102" ht="15" customHeight="1" x14ac:dyDescent="0.2">
      <c r="A21" s="1268"/>
      <c r="B21" s="1269"/>
      <c r="C21" s="1103" t="s">
        <v>171</v>
      </c>
      <c r="D21" s="1104"/>
      <c r="E21" s="1104"/>
      <c r="F21" s="331" t="s">
        <v>172</v>
      </c>
      <c r="G21" s="1288" t="str">
        <f>★入力シート★!G17 &amp; ""</f>
        <v/>
      </c>
      <c r="H21" s="1288"/>
      <c r="I21" s="1288"/>
      <c r="J21" s="331" t="s">
        <v>33</v>
      </c>
      <c r="K21" s="1288" t="str">
        <f>★入力シート★!K17 &amp; ""</f>
        <v/>
      </c>
      <c r="L21" s="1288"/>
      <c r="M21" s="1288"/>
      <c r="N21" s="1288"/>
      <c r="O21" s="287"/>
      <c r="P21" s="287"/>
      <c r="Q21" s="287"/>
      <c r="R21" s="287"/>
      <c r="S21" s="287"/>
      <c r="T21" s="287"/>
      <c r="U21" s="287"/>
      <c r="V21" s="287"/>
      <c r="W21" s="287"/>
      <c r="X21" s="287"/>
      <c r="Y21" s="287"/>
      <c r="Z21" s="287"/>
      <c r="AA21" s="287"/>
      <c r="AB21" s="287"/>
      <c r="AC21" s="287"/>
      <c r="AD21" s="287"/>
      <c r="AE21" s="287"/>
      <c r="AF21" s="287"/>
      <c r="AG21" s="1104" t="s">
        <v>173</v>
      </c>
      <c r="AH21" s="1104"/>
      <c r="AI21" s="1104"/>
      <c r="AJ21" s="1104"/>
      <c r="AK21" s="1288" t="str">
        <f>★入力シート★!G19 &amp; ""</f>
        <v/>
      </c>
      <c r="AL21" s="1288"/>
      <c r="AM21" s="1288"/>
      <c r="AN21" s="1288"/>
      <c r="AO21" s="1288"/>
      <c r="AP21" s="331" t="s">
        <v>36</v>
      </c>
      <c r="AQ21" s="1288" t="str">
        <f>★入力シート★!L19 &amp; ""</f>
        <v/>
      </c>
      <c r="AR21" s="1288"/>
      <c r="AS21" s="1288"/>
      <c r="AT21" s="331" t="s">
        <v>37</v>
      </c>
      <c r="AU21" s="1288" t="str">
        <f>★入力シート★!Q19 &amp; ""</f>
        <v/>
      </c>
      <c r="AV21" s="1288"/>
      <c r="AW21" s="1288"/>
      <c r="AX21" s="1288"/>
      <c r="AY21" s="1288"/>
      <c r="AZ21" s="1361"/>
      <c r="BA21" s="1156"/>
      <c r="BB21" s="1151"/>
      <c r="BC21" s="1151"/>
      <c r="BD21" s="1151"/>
      <c r="BE21" s="1151"/>
      <c r="BF21" s="1151"/>
      <c r="BG21" s="1151"/>
      <c r="BH21" s="1151"/>
      <c r="BI21" s="1151"/>
      <c r="BJ21" s="1151"/>
      <c r="BK21" s="1151"/>
      <c r="BL21" s="1151"/>
      <c r="BM21" s="1151"/>
      <c r="BN21" s="1151"/>
      <c r="BO21" s="1151"/>
      <c r="BP21" s="1151"/>
      <c r="BQ21" s="1151"/>
      <c r="BR21" s="1151"/>
      <c r="BS21" s="1151"/>
      <c r="BT21" s="1152"/>
      <c r="BU21" s="1078"/>
      <c r="BV21" s="1079"/>
      <c r="BW21" s="1079"/>
      <c r="BX21" s="1079"/>
      <c r="BY21" s="1079"/>
      <c r="BZ21" s="1079"/>
      <c r="CA21" s="909"/>
      <c r="CB21" s="731"/>
      <c r="CC21" s="731"/>
      <c r="CD21" s="731"/>
      <c r="CE21" s="1052"/>
      <c r="CF21" s="1053"/>
      <c r="CG21" s="521"/>
      <c r="CH21" s="731"/>
      <c r="CI21" s="521"/>
      <c r="CJ21" s="1054"/>
      <c r="CK21" s="296"/>
      <c r="CL21" s="296"/>
      <c r="CM21" s="296"/>
      <c r="CN21" s="296"/>
      <c r="CO21" s="296"/>
      <c r="CP21" s="296"/>
      <c r="CR21" s="296"/>
      <c r="CS21" s="296"/>
      <c r="CT21" s="296"/>
      <c r="CU21" s="296"/>
      <c r="CV21" s="296"/>
      <c r="CW21" s="296"/>
      <c r="CX21" s="296"/>
    </row>
    <row r="22" spans="1:102" ht="15" customHeight="1" x14ac:dyDescent="0.2">
      <c r="A22" s="1379" t="s">
        <v>174</v>
      </c>
      <c r="B22" s="1380"/>
      <c r="C22" s="1150" t="str">
        <f>★入力シート★!G18 &amp; ""</f>
        <v/>
      </c>
      <c r="D22" s="1151"/>
      <c r="E22" s="1151"/>
      <c r="F22" s="1151"/>
      <c r="G22" s="1151"/>
      <c r="H22" s="1151"/>
      <c r="I22" s="1151"/>
      <c r="J22" s="1151"/>
      <c r="K22" s="1151"/>
      <c r="L22" s="1151"/>
      <c r="M22" s="1151"/>
      <c r="N22" s="1151"/>
      <c r="O22" s="1151"/>
      <c r="P22" s="1151"/>
      <c r="Q22" s="1151"/>
      <c r="R22" s="1151"/>
      <c r="S22" s="1151"/>
      <c r="T22" s="1151"/>
      <c r="U22" s="1151"/>
      <c r="V22" s="1151"/>
      <c r="W22" s="1151"/>
      <c r="X22" s="1151"/>
      <c r="Y22" s="1151"/>
      <c r="Z22" s="1151"/>
      <c r="AA22" s="1151"/>
      <c r="AB22" s="1151"/>
      <c r="AC22" s="1151"/>
      <c r="AD22" s="1151"/>
      <c r="AE22" s="1151"/>
      <c r="AF22" s="1151"/>
      <c r="AG22" s="1151"/>
      <c r="AH22" s="1151"/>
      <c r="AI22" s="1151"/>
      <c r="AJ22" s="1151"/>
      <c r="AK22" s="1151"/>
      <c r="AL22" s="1151"/>
      <c r="AM22" s="1151"/>
      <c r="AN22" s="1151"/>
      <c r="AO22" s="1151"/>
      <c r="AP22" s="1151"/>
      <c r="AQ22" s="1151"/>
      <c r="AR22" s="1151"/>
      <c r="AS22" s="1151"/>
      <c r="AT22" s="1151"/>
      <c r="AU22" s="1151"/>
      <c r="AV22" s="1151"/>
      <c r="AW22" s="1151"/>
      <c r="AX22" s="1151"/>
      <c r="AY22" s="1151"/>
      <c r="AZ22" s="1277"/>
      <c r="BA22" s="1157"/>
      <c r="BB22" s="1158"/>
      <c r="BC22" s="1158"/>
      <c r="BD22" s="1158"/>
      <c r="BE22" s="1158"/>
      <c r="BF22" s="1158"/>
      <c r="BG22" s="1158"/>
      <c r="BH22" s="1158"/>
      <c r="BI22" s="1158"/>
      <c r="BJ22" s="1158"/>
      <c r="BK22" s="1158"/>
      <c r="BL22" s="1158"/>
      <c r="BM22" s="1158"/>
      <c r="BN22" s="1158"/>
      <c r="BO22" s="1158"/>
      <c r="BP22" s="1158"/>
      <c r="BQ22" s="1158"/>
      <c r="BR22" s="1158"/>
      <c r="BS22" s="1158"/>
      <c r="BT22" s="1371"/>
      <c r="BU22" s="1095"/>
      <c r="BV22" s="1096"/>
      <c r="BW22" s="1096"/>
      <c r="BX22" s="1096"/>
      <c r="BY22" s="1096"/>
      <c r="BZ22" s="1096"/>
      <c r="CA22" s="856"/>
      <c r="CB22" s="780"/>
      <c r="CC22" s="780"/>
      <c r="CD22" s="780"/>
      <c r="CE22" s="782"/>
      <c r="CF22" s="451"/>
      <c r="CG22" s="452"/>
      <c r="CH22" s="780"/>
      <c r="CI22" s="452"/>
      <c r="CJ22" s="1055"/>
      <c r="CK22" s="296"/>
      <c r="CL22" s="296"/>
      <c r="CM22" s="296"/>
      <c r="CN22" s="296"/>
      <c r="CO22" s="296"/>
      <c r="CP22" s="296"/>
      <c r="CQ22" s="296"/>
      <c r="CR22" s="296"/>
      <c r="CS22" s="296"/>
      <c r="CT22" s="296"/>
      <c r="CU22" s="296"/>
      <c r="CV22" s="296"/>
      <c r="CW22" s="296"/>
      <c r="CX22" s="296"/>
    </row>
    <row r="23" spans="1:102" ht="15" customHeight="1" x14ac:dyDescent="0.2">
      <c r="A23" s="1379"/>
      <c r="B23" s="1380"/>
      <c r="C23" s="1150"/>
      <c r="D23" s="1151"/>
      <c r="E23" s="1151"/>
      <c r="F23" s="1151"/>
      <c r="G23" s="1151"/>
      <c r="H23" s="1151"/>
      <c r="I23" s="1151"/>
      <c r="J23" s="1151"/>
      <c r="K23" s="1151"/>
      <c r="L23" s="1151"/>
      <c r="M23" s="1151"/>
      <c r="N23" s="1151"/>
      <c r="O23" s="1151"/>
      <c r="P23" s="1151"/>
      <c r="Q23" s="1151"/>
      <c r="R23" s="1151"/>
      <c r="S23" s="1151"/>
      <c r="T23" s="1151"/>
      <c r="U23" s="1151"/>
      <c r="V23" s="1151"/>
      <c r="W23" s="1151"/>
      <c r="X23" s="1151"/>
      <c r="Y23" s="1151"/>
      <c r="Z23" s="1151"/>
      <c r="AA23" s="1151"/>
      <c r="AB23" s="1151"/>
      <c r="AC23" s="1151"/>
      <c r="AD23" s="1151"/>
      <c r="AE23" s="1151"/>
      <c r="AF23" s="1151"/>
      <c r="AG23" s="1151"/>
      <c r="AH23" s="1151"/>
      <c r="AI23" s="1151"/>
      <c r="AJ23" s="1151"/>
      <c r="AK23" s="1151"/>
      <c r="AL23" s="1151"/>
      <c r="AM23" s="1151"/>
      <c r="AN23" s="1151"/>
      <c r="AO23" s="1151"/>
      <c r="AP23" s="1151"/>
      <c r="AQ23" s="1151"/>
      <c r="AR23" s="1151"/>
      <c r="AS23" s="1151"/>
      <c r="AT23" s="1151"/>
      <c r="AU23" s="1151"/>
      <c r="AV23" s="1151"/>
      <c r="AW23" s="1151"/>
      <c r="AX23" s="1151"/>
      <c r="AY23" s="1151"/>
      <c r="AZ23" s="1277"/>
      <c r="BA23" s="1084" t="s">
        <v>175</v>
      </c>
      <c r="BB23" s="1085"/>
      <c r="BC23" s="1085"/>
      <c r="BD23" s="1085"/>
      <c r="BE23" s="1085"/>
      <c r="BF23" s="1085"/>
      <c r="BG23" s="1085"/>
      <c r="BH23" s="1085"/>
      <c r="BI23" s="1085"/>
      <c r="BJ23" s="1085"/>
      <c r="BK23" s="1085"/>
      <c r="BL23" s="1086"/>
      <c r="BM23" s="1087" t="s">
        <v>176</v>
      </c>
      <c r="BN23" s="1085"/>
      <c r="BO23" s="1085"/>
      <c r="BP23" s="1085"/>
      <c r="BQ23" s="1085"/>
      <c r="BR23" s="1085"/>
      <c r="BS23" s="1085"/>
      <c r="BT23" s="1085"/>
      <c r="BU23" s="1085"/>
      <c r="BV23" s="1085"/>
      <c r="BW23" s="1085"/>
      <c r="BX23" s="1085"/>
      <c r="BY23" s="1085"/>
      <c r="BZ23" s="1085"/>
      <c r="CA23" s="1229" t="s">
        <v>136</v>
      </c>
      <c r="CB23" s="1069"/>
      <c r="CC23" s="1069"/>
      <c r="CD23" s="1069"/>
      <c r="CE23" s="1069"/>
      <c r="CF23" s="1069"/>
      <c r="CG23" s="1069"/>
      <c r="CH23" s="1069"/>
      <c r="CI23" s="1069"/>
      <c r="CJ23" s="1230"/>
      <c r="CK23" s="296"/>
      <c r="CL23" s="296"/>
      <c r="CM23" s="296"/>
      <c r="CN23" s="296"/>
      <c r="CO23" s="296"/>
      <c r="CP23" s="296"/>
      <c r="CQ23" s="296"/>
      <c r="CR23" s="296"/>
      <c r="CS23" s="296"/>
      <c r="CT23" s="296"/>
      <c r="CU23" s="296"/>
      <c r="CV23" s="296"/>
      <c r="CW23" s="296"/>
      <c r="CX23" s="296"/>
    </row>
    <row r="24" spans="1:102" ht="15" customHeight="1" x14ac:dyDescent="0.2">
      <c r="A24" s="1379"/>
      <c r="B24" s="1380"/>
      <c r="C24" s="1150"/>
      <c r="D24" s="1151"/>
      <c r="E24" s="1151"/>
      <c r="F24" s="1151"/>
      <c r="G24" s="1151"/>
      <c r="H24" s="1151"/>
      <c r="I24" s="1151"/>
      <c r="J24" s="1151"/>
      <c r="K24" s="1151"/>
      <c r="L24" s="1151"/>
      <c r="M24" s="1151"/>
      <c r="N24" s="1151"/>
      <c r="O24" s="1151"/>
      <c r="P24" s="1151"/>
      <c r="Q24" s="1151"/>
      <c r="R24" s="1151"/>
      <c r="S24" s="1151"/>
      <c r="T24" s="1151"/>
      <c r="U24" s="1151"/>
      <c r="V24" s="1151"/>
      <c r="W24" s="1151"/>
      <c r="X24" s="1151"/>
      <c r="Y24" s="1151"/>
      <c r="Z24" s="1151"/>
      <c r="AA24" s="1151"/>
      <c r="AB24" s="1151"/>
      <c r="AC24" s="1151"/>
      <c r="AD24" s="1151"/>
      <c r="AE24" s="1151"/>
      <c r="AF24" s="1151"/>
      <c r="AG24" s="1151"/>
      <c r="AH24" s="1151"/>
      <c r="AI24" s="1151"/>
      <c r="AJ24" s="1151"/>
      <c r="AK24" s="1151"/>
      <c r="AL24" s="1151"/>
      <c r="AM24" s="1151"/>
      <c r="AN24" s="1151"/>
      <c r="AO24" s="1151"/>
      <c r="AP24" s="1151"/>
      <c r="AQ24" s="1151"/>
      <c r="AR24" s="1151"/>
      <c r="AS24" s="1151"/>
      <c r="AT24" s="1151"/>
      <c r="AU24" s="1151"/>
      <c r="AV24" s="1151"/>
      <c r="AW24" s="1151"/>
      <c r="AX24" s="1151"/>
      <c r="AY24" s="1151"/>
      <c r="AZ24" s="1277"/>
      <c r="BA24" s="1227" t="str">
        <f>IF(ISNA(★入力シート★!AA75),"",IF(★入力シート★!AA75="","",★入力シート★!AA75))</f>
        <v/>
      </c>
      <c r="BB24" s="1079"/>
      <c r="BC24" s="1079"/>
      <c r="BD24" s="1079"/>
      <c r="BE24" s="1079"/>
      <c r="BF24" s="1079"/>
      <c r="BG24" s="1079"/>
      <c r="BH24" s="1079"/>
      <c r="BI24" s="1079"/>
      <c r="BJ24" s="1079"/>
      <c r="BK24" s="1079"/>
      <c r="BL24" s="1228"/>
      <c r="BM24" s="1078" t="str">
        <f>IF(ISNA(★入力シート★!AA76),"",IF(★入力シート★!AA76="","",★入力シート★!AA76))</f>
        <v/>
      </c>
      <c r="BN24" s="1079"/>
      <c r="BO24" s="1079"/>
      <c r="BP24" s="1079"/>
      <c r="BQ24" s="1079"/>
      <c r="BR24" s="1079"/>
      <c r="BS24" s="1079"/>
      <c r="BT24" s="1079"/>
      <c r="BU24" s="1079"/>
      <c r="BV24" s="1079"/>
      <c r="BW24" s="1079"/>
      <c r="BX24" s="1079"/>
      <c r="BY24" s="1079"/>
      <c r="BZ24" s="1079"/>
      <c r="CA24" s="1247"/>
      <c r="CB24" s="1091"/>
      <c r="CC24" s="1091"/>
      <c r="CD24" s="1091"/>
      <c r="CE24" s="1091"/>
      <c r="CF24" s="1091"/>
      <c r="CG24" s="1091"/>
      <c r="CH24" s="1091"/>
      <c r="CI24" s="1091"/>
      <c r="CJ24" s="1092"/>
      <c r="CK24" s="332"/>
      <c r="CL24" s="332"/>
      <c r="CN24" s="332"/>
      <c r="CO24" s="332"/>
      <c r="CP24" s="332"/>
      <c r="CR24" s="332"/>
      <c r="CS24" s="332"/>
      <c r="CT24" s="332"/>
      <c r="CU24" s="296"/>
      <c r="CV24" s="296"/>
      <c r="CW24" s="296"/>
      <c r="CX24" s="296"/>
    </row>
    <row r="25" spans="1:102" ht="15" customHeight="1" thickBot="1" x14ac:dyDescent="0.25">
      <c r="A25" s="1408" t="s">
        <v>74</v>
      </c>
      <c r="B25" s="1409"/>
      <c r="C25" s="1358"/>
      <c r="D25" s="1359"/>
      <c r="E25" s="1359"/>
      <c r="F25" s="1359"/>
      <c r="G25" s="1359"/>
      <c r="H25" s="1359"/>
      <c r="I25" s="1359"/>
      <c r="J25" s="1359"/>
      <c r="K25" s="1359"/>
      <c r="L25" s="1359"/>
      <c r="M25" s="1359"/>
      <c r="N25" s="1359"/>
      <c r="O25" s="1359"/>
      <c r="P25" s="1359"/>
      <c r="Q25" s="1359"/>
      <c r="R25" s="1359"/>
      <c r="S25" s="1359"/>
      <c r="T25" s="1359"/>
      <c r="U25" s="1359"/>
      <c r="V25" s="1359"/>
      <c r="W25" s="1359"/>
      <c r="X25" s="1359"/>
      <c r="Y25" s="1359"/>
      <c r="Z25" s="1359"/>
      <c r="AA25" s="1359"/>
      <c r="AB25" s="1359"/>
      <c r="AC25" s="1359"/>
      <c r="AD25" s="1359"/>
      <c r="AE25" s="1359"/>
      <c r="AF25" s="1359"/>
      <c r="AG25" s="1359"/>
      <c r="AH25" s="1359"/>
      <c r="AI25" s="1359"/>
      <c r="AJ25" s="1359"/>
      <c r="AK25" s="1359"/>
      <c r="AL25" s="1359"/>
      <c r="AM25" s="1359"/>
      <c r="AN25" s="1359"/>
      <c r="AO25" s="1359"/>
      <c r="AP25" s="1359"/>
      <c r="AQ25" s="1359"/>
      <c r="AR25" s="1359"/>
      <c r="AS25" s="1359"/>
      <c r="AT25" s="1359"/>
      <c r="AU25" s="1359"/>
      <c r="AV25" s="1359"/>
      <c r="AW25" s="1359"/>
      <c r="AX25" s="1359"/>
      <c r="AY25" s="1359"/>
      <c r="AZ25" s="1360"/>
      <c r="BA25" s="1227"/>
      <c r="BB25" s="1079"/>
      <c r="BC25" s="1079"/>
      <c r="BD25" s="1079"/>
      <c r="BE25" s="1079"/>
      <c r="BF25" s="1079"/>
      <c r="BG25" s="1079"/>
      <c r="BH25" s="1079"/>
      <c r="BI25" s="1079"/>
      <c r="BJ25" s="1079"/>
      <c r="BK25" s="1079"/>
      <c r="BL25" s="1228"/>
      <c r="BM25" s="1078"/>
      <c r="BN25" s="1079"/>
      <c r="BO25" s="1079"/>
      <c r="BP25" s="1079"/>
      <c r="BQ25" s="1079"/>
      <c r="BR25" s="1079"/>
      <c r="BS25" s="1079"/>
      <c r="BT25" s="1079"/>
      <c r="BU25" s="1079"/>
      <c r="BV25" s="1079"/>
      <c r="BW25" s="1079"/>
      <c r="BX25" s="1079"/>
      <c r="BY25" s="1079"/>
      <c r="BZ25" s="1079"/>
      <c r="CA25" s="1248"/>
      <c r="CB25" s="1093"/>
      <c r="CC25" s="1093"/>
      <c r="CD25" s="1093"/>
      <c r="CE25" s="1093"/>
      <c r="CF25" s="1093"/>
      <c r="CG25" s="1093"/>
      <c r="CH25" s="1093"/>
      <c r="CI25" s="1093"/>
      <c r="CJ25" s="1094"/>
      <c r="CK25" s="332"/>
      <c r="CL25" s="332"/>
      <c r="CM25" s="332"/>
      <c r="CN25" s="332"/>
      <c r="CO25" s="332"/>
      <c r="CP25" s="332"/>
      <c r="CQ25" s="332"/>
      <c r="CR25" s="332"/>
      <c r="CS25" s="332"/>
      <c r="CT25" s="332"/>
      <c r="CU25" s="296"/>
      <c r="CV25" s="296"/>
      <c r="CW25" s="296"/>
      <c r="CX25" s="296"/>
    </row>
    <row r="26" spans="1:102" ht="19.5" customHeight="1" thickTop="1" x14ac:dyDescent="0.2">
      <c r="A26" s="1335" t="s">
        <v>177</v>
      </c>
      <c r="B26" s="1336"/>
      <c r="C26" s="1355" t="s">
        <v>178</v>
      </c>
      <c r="D26" s="1356"/>
      <c r="E26" s="1356"/>
      <c r="F26" s="1356"/>
      <c r="G26" s="1356"/>
      <c r="H26" s="1356"/>
      <c r="I26" s="1356"/>
      <c r="J26" s="1356"/>
      <c r="K26" s="1356"/>
      <c r="L26" s="1356"/>
      <c r="M26" s="1356"/>
      <c r="N26" s="1356"/>
      <c r="O26" s="1356"/>
      <c r="P26" s="1357"/>
      <c r="Q26" s="1298" t="s">
        <v>179</v>
      </c>
      <c r="R26" s="1299"/>
      <c r="S26" s="1299"/>
      <c r="T26" s="1299"/>
      <c r="U26" s="1299"/>
      <c r="V26" s="1299"/>
      <c r="W26" s="1299"/>
      <c r="X26" s="1299"/>
      <c r="Y26" s="1299"/>
      <c r="Z26" s="1299"/>
      <c r="AA26" s="1299"/>
      <c r="AB26" s="1299"/>
      <c r="AC26" s="1299"/>
      <c r="AD26" s="1300"/>
      <c r="AE26" s="333"/>
      <c r="AF26" s="1377" t="s">
        <v>180</v>
      </c>
      <c r="AG26" s="1377"/>
      <c r="AH26" s="1377"/>
      <c r="AI26" s="1377"/>
      <c r="AJ26" s="1377"/>
      <c r="AK26" s="1377"/>
      <c r="AL26" s="1377"/>
      <c r="AM26" s="1377"/>
      <c r="AN26" s="1377"/>
      <c r="AO26" s="1377"/>
      <c r="AP26" s="1377"/>
      <c r="AQ26" s="1377"/>
      <c r="AR26" s="334"/>
      <c r="AS26" s="1249" t="s">
        <v>181</v>
      </c>
      <c r="AT26" s="1250"/>
      <c r="AU26" s="1250"/>
      <c r="AV26" s="1250"/>
      <c r="AW26" s="1250"/>
      <c r="AX26" s="1250"/>
      <c r="AY26" s="1250"/>
      <c r="AZ26" s="1250"/>
      <c r="BA26" s="1397" t="s">
        <v>131</v>
      </c>
      <c r="BB26" s="1398"/>
      <c r="BC26" s="1398"/>
      <c r="BD26" s="1398"/>
      <c r="BE26" s="1398"/>
      <c r="BF26" s="1398"/>
      <c r="BG26" s="1398"/>
      <c r="BH26" s="1398"/>
      <c r="BI26" s="1398"/>
      <c r="BJ26" s="1398"/>
      <c r="BK26" s="1398"/>
      <c r="BL26" s="1399"/>
      <c r="BM26" s="1401" t="s">
        <v>130</v>
      </c>
      <c r="BN26" s="1398"/>
      <c r="BO26" s="1398"/>
      <c r="BP26" s="1398"/>
      <c r="BQ26" s="1398"/>
      <c r="BR26" s="1398"/>
      <c r="BS26" s="1398"/>
      <c r="BT26" s="1398"/>
      <c r="BU26" s="1398"/>
      <c r="BV26" s="1398"/>
      <c r="BW26" s="1398"/>
      <c r="BX26" s="1398"/>
      <c r="BY26" s="1398"/>
      <c r="BZ26" s="1399"/>
      <c r="CA26" s="1393" t="s">
        <v>132</v>
      </c>
      <c r="CB26" s="1377"/>
      <c r="CC26" s="1377"/>
      <c r="CD26" s="1377"/>
      <c r="CE26" s="1377"/>
      <c r="CF26" s="1377"/>
      <c r="CG26" s="1377"/>
      <c r="CH26" s="1377"/>
      <c r="CI26" s="1377"/>
      <c r="CJ26" s="1394"/>
      <c r="CK26" s="296"/>
      <c r="CL26" s="296"/>
      <c r="CM26" s="296"/>
      <c r="CN26" s="296"/>
      <c r="CO26" s="296"/>
      <c r="CP26" s="296"/>
      <c r="CQ26" s="296"/>
      <c r="CR26" s="296"/>
      <c r="CS26" s="296"/>
      <c r="CT26" s="296"/>
      <c r="CU26" s="296"/>
      <c r="CV26" s="296"/>
      <c r="CW26" s="296"/>
      <c r="CX26" s="296"/>
    </row>
    <row r="27" spans="1:102" ht="7.5" customHeight="1" x14ac:dyDescent="0.2">
      <c r="A27" s="1337"/>
      <c r="B27" s="1338"/>
      <c r="C27" s="1293" t="s">
        <v>182</v>
      </c>
      <c r="D27" s="1294"/>
      <c r="E27" s="1294"/>
      <c r="F27" s="1294"/>
      <c r="G27" s="1294"/>
      <c r="H27" s="1294"/>
      <c r="I27" s="1295"/>
      <c r="J27" s="1293" t="s">
        <v>183</v>
      </c>
      <c r="K27" s="1294"/>
      <c r="L27" s="1294"/>
      <c r="M27" s="1294"/>
      <c r="N27" s="1294"/>
      <c r="O27" s="1294"/>
      <c r="P27" s="1295"/>
      <c r="Q27" s="1290" t="s">
        <v>184</v>
      </c>
      <c r="R27" s="1290"/>
      <c r="S27" s="1290"/>
      <c r="T27" s="1290"/>
      <c r="U27" s="1296" t="s">
        <v>55</v>
      </c>
      <c r="V27" s="1296"/>
      <c r="W27" s="1296"/>
      <c r="X27" s="1296"/>
      <c r="Y27" s="1296"/>
      <c r="Z27" s="1351" t="s">
        <v>185</v>
      </c>
      <c r="AA27" s="1351"/>
      <c r="AB27" s="1351"/>
      <c r="AC27" s="1351"/>
      <c r="AD27" s="1351"/>
      <c r="AE27" s="318"/>
      <c r="AF27" s="1148"/>
      <c r="AG27" s="1148"/>
      <c r="AH27" s="1148"/>
      <c r="AI27" s="1148"/>
      <c r="AJ27" s="1148"/>
      <c r="AK27" s="1148"/>
      <c r="AL27" s="1148"/>
      <c r="AM27" s="1148"/>
      <c r="AN27" s="1148"/>
      <c r="AO27" s="1148"/>
      <c r="AP27" s="1148"/>
      <c r="AQ27" s="1148"/>
      <c r="AR27" s="300"/>
      <c r="AS27" s="1109"/>
      <c r="AT27" s="1110"/>
      <c r="AU27" s="1110"/>
      <c r="AV27" s="1110"/>
      <c r="AW27" s="1110"/>
      <c r="AX27" s="1110"/>
      <c r="AY27" s="1110"/>
      <c r="AZ27" s="1110"/>
      <c r="BA27" s="1400"/>
      <c r="BB27" s="1211"/>
      <c r="BC27" s="1211"/>
      <c r="BD27" s="1211"/>
      <c r="BE27" s="1211"/>
      <c r="BF27" s="1211"/>
      <c r="BG27" s="1211"/>
      <c r="BH27" s="1211"/>
      <c r="BI27" s="1211"/>
      <c r="BJ27" s="1211"/>
      <c r="BK27" s="1211"/>
      <c r="BL27" s="1354"/>
      <c r="BM27" s="1226"/>
      <c r="BN27" s="1211"/>
      <c r="BO27" s="1211"/>
      <c r="BP27" s="1211"/>
      <c r="BQ27" s="1211"/>
      <c r="BR27" s="1211"/>
      <c r="BS27" s="1211"/>
      <c r="BT27" s="1211"/>
      <c r="BU27" s="1211"/>
      <c r="BV27" s="1211"/>
      <c r="BW27" s="1211"/>
      <c r="BX27" s="1211"/>
      <c r="BY27" s="1211"/>
      <c r="BZ27" s="1354"/>
      <c r="CA27" s="1226"/>
      <c r="CB27" s="1211"/>
      <c r="CC27" s="1211"/>
      <c r="CD27" s="1211"/>
      <c r="CE27" s="1211"/>
      <c r="CF27" s="1211"/>
      <c r="CG27" s="1211"/>
      <c r="CH27" s="1211"/>
      <c r="CI27" s="1211"/>
      <c r="CJ27" s="1395"/>
      <c r="CK27" s="296"/>
      <c r="CL27" s="296"/>
      <c r="CM27" s="296"/>
      <c r="CN27" s="296"/>
      <c r="CO27" s="296"/>
      <c r="CP27" s="296"/>
      <c r="CQ27" s="296"/>
      <c r="CR27" s="296"/>
      <c r="CS27" s="296"/>
      <c r="CT27" s="296"/>
      <c r="CU27" s="296"/>
      <c r="CV27" s="296"/>
      <c r="CW27" s="296"/>
      <c r="CX27" s="296"/>
    </row>
    <row r="28" spans="1:102" ht="21.75" customHeight="1" x14ac:dyDescent="0.2">
      <c r="A28" s="1337"/>
      <c r="B28" s="1338"/>
      <c r="C28" s="1293"/>
      <c r="D28" s="1294"/>
      <c r="E28" s="1294"/>
      <c r="F28" s="1294"/>
      <c r="G28" s="1294"/>
      <c r="H28" s="1294"/>
      <c r="I28" s="1295"/>
      <c r="J28" s="1293"/>
      <c r="K28" s="1294"/>
      <c r="L28" s="1294"/>
      <c r="M28" s="1294"/>
      <c r="N28" s="1294"/>
      <c r="O28" s="1294"/>
      <c r="P28" s="1295"/>
      <c r="Q28" s="1225"/>
      <c r="R28" s="1225"/>
      <c r="S28" s="1225"/>
      <c r="T28" s="1225"/>
      <c r="U28" s="1297"/>
      <c r="V28" s="1297"/>
      <c r="W28" s="1297"/>
      <c r="X28" s="1297"/>
      <c r="Y28" s="1297"/>
      <c r="Z28" s="1352"/>
      <c r="AA28" s="1352"/>
      <c r="AB28" s="1352"/>
      <c r="AC28" s="1352"/>
      <c r="AD28" s="1352"/>
      <c r="AE28" s="324"/>
      <c r="AF28" s="1211"/>
      <c r="AG28" s="1211"/>
      <c r="AH28" s="1211"/>
      <c r="AI28" s="1211"/>
      <c r="AJ28" s="1211"/>
      <c r="AK28" s="1211"/>
      <c r="AL28" s="1211"/>
      <c r="AM28" s="1211"/>
      <c r="AN28" s="1211"/>
      <c r="AO28" s="1211"/>
      <c r="AP28" s="1211"/>
      <c r="AQ28" s="1211"/>
      <c r="AR28" s="325"/>
      <c r="AS28" s="1223"/>
      <c r="AT28" s="1224"/>
      <c r="AU28" s="1224"/>
      <c r="AV28" s="1224"/>
      <c r="AW28" s="1224"/>
      <c r="AX28" s="1224"/>
      <c r="AY28" s="1224"/>
      <c r="AZ28" s="1224"/>
      <c r="BA28" s="1229" t="s">
        <v>186</v>
      </c>
      <c r="BB28" s="1069"/>
      <c r="BC28" s="1069"/>
      <c r="BD28" s="1069"/>
      <c r="BE28" s="1069"/>
      <c r="BF28" s="1246"/>
      <c r="BG28" s="1068" t="s">
        <v>187</v>
      </c>
      <c r="BH28" s="1069"/>
      <c r="BI28" s="1069"/>
      <c r="BJ28" s="1069"/>
      <c r="BK28" s="1069"/>
      <c r="BL28" s="1070"/>
      <c r="BM28" s="1240" t="s">
        <v>188</v>
      </c>
      <c r="BN28" s="1241"/>
      <c r="BO28" s="1241"/>
      <c r="BP28" s="1241"/>
      <c r="BQ28" s="1241"/>
      <c r="BR28" s="1241"/>
      <c r="BS28" s="1241"/>
      <c r="BT28" s="1215" t="s">
        <v>189</v>
      </c>
      <c r="BU28" s="1215"/>
      <c r="BV28" s="1215"/>
      <c r="BW28" s="1215"/>
      <c r="BX28" s="1215"/>
      <c r="BY28" s="1215"/>
      <c r="BZ28" s="1216"/>
      <c r="CA28" s="1231" t="s">
        <v>190</v>
      </c>
      <c r="CB28" s="1232"/>
      <c r="CC28" s="1232"/>
      <c r="CD28" s="1232"/>
      <c r="CE28" s="1232"/>
      <c r="CF28" s="1232"/>
      <c r="CG28" s="1232"/>
      <c r="CH28" s="1232"/>
      <c r="CI28" s="1232"/>
      <c r="CJ28" s="1233"/>
      <c r="CK28" s="335"/>
      <c r="CL28" s="335"/>
      <c r="CM28" s="335"/>
      <c r="CN28" s="335"/>
      <c r="CO28" s="335"/>
      <c r="CP28" s="335"/>
      <c r="CQ28" s="335"/>
      <c r="CR28" s="335"/>
      <c r="CS28" s="335"/>
      <c r="CT28" s="335"/>
      <c r="CU28" s="335"/>
      <c r="CV28" s="335"/>
      <c r="CW28" s="335"/>
      <c r="CX28" s="335"/>
    </row>
    <row r="29" spans="1:102" ht="18.75" customHeight="1" x14ac:dyDescent="0.2">
      <c r="A29" s="1337"/>
      <c r="B29" s="1338"/>
      <c r="C29" s="1264" t="str">
        <f>★入力シート★!G22</f>
        <v>昭和</v>
      </c>
      <c r="D29" s="1210"/>
      <c r="E29" s="1301" t="str">
        <f>★入力シート★!AA22 &amp; ""</f>
        <v/>
      </c>
      <c r="F29" s="1301"/>
      <c r="G29" s="1210" t="s">
        <v>41</v>
      </c>
      <c r="H29" s="1210"/>
      <c r="I29" s="307"/>
      <c r="J29" s="1302" t="str">
        <f>★入力シート★!AE24</f>
        <v/>
      </c>
      <c r="K29" s="1303"/>
      <c r="L29" s="1303"/>
      <c r="M29" s="1303"/>
      <c r="N29" s="1210" t="s">
        <v>41</v>
      </c>
      <c r="O29" s="1210"/>
      <c r="P29" s="307"/>
      <c r="Q29" s="1066" t="str">
        <f>★入力シート★!AE26</f>
        <v/>
      </c>
      <c r="R29" s="1067"/>
      <c r="S29" s="1067"/>
      <c r="T29" s="336" t="s">
        <v>56</v>
      </c>
      <c r="U29" s="1347" t="str">
        <f>IF(★入力シート★!AB27,"従事せず",IF(ISNUMBER(★入力シート★!S26),★入力シート★!S26,★入力シート★!S26&amp;""))</f>
        <v/>
      </c>
      <c r="V29" s="1348"/>
      <c r="W29" s="1348"/>
      <c r="X29" s="1210" t="s">
        <v>191</v>
      </c>
      <c r="Y29" s="1210"/>
      <c r="Z29" s="1213" t="str">
        <f>IF(★入力シート★!AB27,"従事せず",IF(ISNUMBER(★入力シート★!S27),★入力シート★!S27,★入力シート★!S27&amp;""))</f>
        <v/>
      </c>
      <c r="AA29" s="1214"/>
      <c r="AB29" s="1214"/>
      <c r="AC29" s="1085" t="s">
        <v>191</v>
      </c>
      <c r="AD29" s="1086"/>
      <c r="AE29" s="1264" t="s">
        <v>192</v>
      </c>
      <c r="AF29" s="1210"/>
      <c r="AG29" s="1210"/>
      <c r="AH29" s="1210"/>
      <c r="AI29" s="1210"/>
      <c r="AJ29" s="1265"/>
      <c r="AK29" s="1080" t="str">
        <f>IF(★入力シート★!AB35,"従事せず",IF(ISNUMBER(★入力シート★!N34),★入力シート★!N34,★入力シート★!N34&amp;""))</f>
        <v/>
      </c>
      <c r="AL29" s="1081"/>
      <c r="AM29" s="1081"/>
      <c r="AN29" s="1081"/>
      <c r="AO29" s="1081"/>
      <c r="AP29" s="1210" t="s">
        <v>191</v>
      </c>
      <c r="AQ29" s="1210"/>
      <c r="AR29" s="1265"/>
      <c r="AS29" s="1343" t="str">
        <f>IF(★入力シート★!AB39,"従事せず",IF(ISNUMBER(★入力シート★!S39),★入力シート★!S39,★入力シート★!S39&amp;""))</f>
        <v/>
      </c>
      <c r="AT29" s="1344"/>
      <c r="AU29" s="1344"/>
      <c r="AV29" s="1344"/>
      <c r="AW29" s="1344"/>
      <c r="AX29" s="1210" t="s">
        <v>193</v>
      </c>
      <c r="AY29" s="1210"/>
      <c r="AZ29" s="1210"/>
      <c r="BA29" s="1071" t="s">
        <v>194</v>
      </c>
      <c r="BB29" s="1072"/>
      <c r="BC29" s="1072"/>
      <c r="BD29" s="1072"/>
      <c r="BE29" s="1072"/>
      <c r="BF29" s="1072"/>
      <c r="BG29" s="1075" t="s">
        <v>195</v>
      </c>
      <c r="BH29" s="1072"/>
      <c r="BI29" s="1072"/>
      <c r="BJ29" s="1072"/>
      <c r="BK29" s="1072"/>
      <c r="BL29" s="1076"/>
      <c r="BM29" s="1242"/>
      <c r="BN29" s="1243"/>
      <c r="BO29" s="1243"/>
      <c r="BP29" s="1243"/>
      <c r="BQ29" s="1243"/>
      <c r="BR29" s="1243"/>
      <c r="BS29" s="1243"/>
      <c r="BT29" s="1217"/>
      <c r="BU29" s="1217"/>
      <c r="BV29" s="1217"/>
      <c r="BW29" s="1217"/>
      <c r="BX29" s="1217"/>
      <c r="BY29" s="1217"/>
      <c r="BZ29" s="1218"/>
      <c r="CA29" s="1234"/>
      <c r="CB29" s="1235"/>
      <c r="CC29" s="1235"/>
      <c r="CD29" s="1235"/>
      <c r="CE29" s="1235"/>
      <c r="CF29" s="1235"/>
      <c r="CG29" s="1235"/>
      <c r="CH29" s="1235"/>
      <c r="CI29" s="1235"/>
      <c r="CJ29" s="1236"/>
      <c r="CK29" s="335"/>
      <c r="CL29" s="335"/>
      <c r="CM29" s="335"/>
      <c r="CN29" s="335"/>
      <c r="CO29" s="335"/>
      <c r="CP29" s="335"/>
      <c r="CQ29" s="335"/>
      <c r="CR29" s="335"/>
      <c r="CS29" s="335"/>
      <c r="CT29" s="335"/>
      <c r="CU29" s="335"/>
      <c r="CV29" s="335"/>
      <c r="CW29" s="335"/>
      <c r="CX29" s="335"/>
    </row>
    <row r="30" spans="1:102" ht="18.75" customHeight="1" x14ac:dyDescent="0.2">
      <c r="A30" s="1337"/>
      <c r="B30" s="1338"/>
      <c r="C30" s="1306" t="str">
        <f>★入力シート★!M23</f>
        <v>　～昭和63年度</v>
      </c>
      <c r="D30" s="1307"/>
      <c r="E30" s="1307"/>
      <c r="F30" s="1307"/>
      <c r="G30" s="1307"/>
      <c r="H30" s="1307"/>
      <c r="I30" s="1308"/>
      <c r="J30" s="1304" t="str">
        <f>★入力シート★!AE24</f>
        <v/>
      </c>
      <c r="K30" s="1305"/>
      <c r="L30" s="1305"/>
      <c r="N30" s="339"/>
      <c r="O30" s="339"/>
      <c r="P30" s="338" t="s">
        <v>196</v>
      </c>
      <c r="Q30" s="1119" t="str">
        <f>Q29</f>
        <v/>
      </c>
      <c r="R30" s="1120"/>
      <c r="S30" s="1120"/>
      <c r="T30" s="1121"/>
      <c r="U30" s="1349"/>
      <c r="V30" s="1350"/>
      <c r="W30" s="1350"/>
      <c r="X30" s="1211"/>
      <c r="Y30" s="1211"/>
      <c r="Z30" s="1213"/>
      <c r="AA30" s="1214"/>
      <c r="AB30" s="1214"/>
      <c r="AC30" s="1212"/>
      <c r="AD30" s="1116"/>
      <c r="AE30" s="1226"/>
      <c r="AF30" s="1211"/>
      <c r="AG30" s="1211"/>
      <c r="AH30" s="1211"/>
      <c r="AI30" s="1211"/>
      <c r="AJ30" s="1354"/>
      <c r="AK30" s="1226" t="s">
        <v>36</v>
      </c>
      <c r="AL30" s="1211"/>
      <c r="AM30" s="1353" t="str">
        <f>★入力シート★!V34 &amp; ""</f>
        <v/>
      </c>
      <c r="AN30" s="1353"/>
      <c r="AO30" s="1353"/>
      <c r="AP30" s="1211" t="s">
        <v>197</v>
      </c>
      <c r="AQ30" s="1211"/>
      <c r="AR30" s="1354"/>
      <c r="AS30" s="1345"/>
      <c r="AT30" s="1346"/>
      <c r="AU30" s="1346"/>
      <c r="AV30" s="1346"/>
      <c r="AW30" s="1346"/>
      <c r="AX30" s="1211"/>
      <c r="AY30" s="1211"/>
      <c r="AZ30" s="1211"/>
      <c r="BA30" s="1071"/>
      <c r="BB30" s="1072"/>
      <c r="BC30" s="1072"/>
      <c r="BD30" s="1072"/>
      <c r="BE30" s="1072"/>
      <c r="BF30" s="1072"/>
      <c r="BG30" s="1072"/>
      <c r="BH30" s="1072"/>
      <c r="BI30" s="1072"/>
      <c r="BJ30" s="1072"/>
      <c r="BK30" s="1072"/>
      <c r="BL30" s="1076"/>
      <c r="BM30" s="1242"/>
      <c r="BN30" s="1243"/>
      <c r="BO30" s="1243"/>
      <c r="BP30" s="1243"/>
      <c r="BQ30" s="1243"/>
      <c r="BR30" s="1243"/>
      <c r="BS30" s="1243"/>
      <c r="BT30" s="1217"/>
      <c r="BU30" s="1217"/>
      <c r="BV30" s="1217"/>
      <c r="BW30" s="1217"/>
      <c r="BX30" s="1217"/>
      <c r="BY30" s="1217"/>
      <c r="BZ30" s="1218"/>
      <c r="CA30" s="1234"/>
      <c r="CB30" s="1235"/>
      <c r="CC30" s="1235"/>
      <c r="CD30" s="1235"/>
      <c r="CE30" s="1235"/>
      <c r="CF30" s="1235"/>
      <c r="CG30" s="1235"/>
      <c r="CH30" s="1235"/>
      <c r="CI30" s="1235"/>
      <c r="CJ30" s="1236"/>
      <c r="CK30" s="335"/>
      <c r="CL30" s="335"/>
      <c r="CM30" s="335"/>
      <c r="CN30" s="335"/>
      <c r="CO30" s="335"/>
      <c r="CP30" s="335"/>
      <c r="CQ30" s="335"/>
      <c r="CR30" s="335"/>
      <c r="CS30" s="335"/>
      <c r="CT30" s="335"/>
      <c r="CU30" s="335"/>
      <c r="CV30" s="335"/>
      <c r="CW30" s="335"/>
      <c r="CX30" s="335"/>
    </row>
    <row r="31" spans="1:102" ht="18.75" customHeight="1" x14ac:dyDescent="0.2">
      <c r="A31" s="1337"/>
      <c r="B31" s="1338"/>
      <c r="C31" s="311"/>
      <c r="D31" s="306"/>
      <c r="E31" s="306"/>
      <c r="F31" s="306"/>
      <c r="G31" s="306"/>
      <c r="H31" s="306"/>
      <c r="I31" s="307"/>
      <c r="J31" s="311"/>
      <c r="K31" s="306"/>
      <c r="L31" s="306"/>
      <c r="M31" s="306"/>
      <c r="N31" s="306"/>
      <c r="O31" s="306"/>
      <c r="P31" s="307"/>
      <c r="Q31" s="1066" t="str">
        <f>★入力シート★!AE28</f>
        <v/>
      </c>
      <c r="R31" s="1067"/>
      <c r="S31" s="1067"/>
      <c r="T31" s="336" t="s">
        <v>56</v>
      </c>
      <c r="U31" s="1347" t="str">
        <f>IF(★入力シート★!AB29,"従事せず",IF(ISNUMBER(★入力シート★!S28),★入力シート★!S28,★入力シート★!S28&amp;""))</f>
        <v/>
      </c>
      <c r="V31" s="1348"/>
      <c r="W31" s="1348"/>
      <c r="X31" s="1210" t="s">
        <v>191</v>
      </c>
      <c r="Y31" s="1210"/>
      <c r="Z31" s="1213" t="str">
        <f>IF(★入力シート★!AB29,"従事せず",IF(ISNUMBER(★入力シート★!S29),★入力シート★!S29,★入力シート★!S29&amp;""))</f>
        <v/>
      </c>
      <c r="AA31" s="1214"/>
      <c r="AB31" s="1214"/>
      <c r="AC31" s="1085" t="s">
        <v>191</v>
      </c>
      <c r="AD31" s="1086"/>
      <c r="AE31" s="1112" t="s">
        <v>69</v>
      </c>
      <c r="AF31" s="1086"/>
      <c r="AG31" s="1210" t="s">
        <v>70</v>
      </c>
      <c r="AH31" s="1210"/>
      <c r="AI31" s="1210"/>
      <c r="AJ31" s="1265"/>
      <c r="AK31" s="1080" t="str">
        <f>IF(★入力シート★!AB35,"従事せず",IF(ISNUMBER(★入力シート★!N35),★入力シート★!N35,★入力シート★!N35&amp;""))</f>
        <v/>
      </c>
      <c r="AL31" s="1081"/>
      <c r="AM31" s="1081"/>
      <c r="AN31" s="1081"/>
      <c r="AO31" s="1081"/>
      <c r="AP31" s="1210" t="s">
        <v>191</v>
      </c>
      <c r="AQ31" s="1210"/>
      <c r="AR31" s="1265"/>
      <c r="AS31" s="1221" t="s">
        <v>198</v>
      </c>
      <c r="AT31" s="1222"/>
      <c r="AU31" s="1222"/>
      <c r="AV31" s="1222"/>
      <c r="AW31" s="1222"/>
      <c r="AX31" s="1222"/>
      <c r="AY31" s="1222"/>
      <c r="AZ31" s="1222"/>
      <c r="BA31" s="1071"/>
      <c r="BB31" s="1072"/>
      <c r="BC31" s="1072"/>
      <c r="BD31" s="1072"/>
      <c r="BE31" s="1072"/>
      <c r="BF31" s="1072"/>
      <c r="BG31" s="1072"/>
      <c r="BH31" s="1072"/>
      <c r="BI31" s="1072"/>
      <c r="BJ31" s="1072"/>
      <c r="BK31" s="1072"/>
      <c r="BL31" s="1076"/>
      <c r="BM31" s="1242"/>
      <c r="BN31" s="1243"/>
      <c r="BO31" s="1243"/>
      <c r="BP31" s="1243"/>
      <c r="BQ31" s="1243"/>
      <c r="BR31" s="1243"/>
      <c r="BS31" s="1243"/>
      <c r="BT31" s="1217"/>
      <c r="BU31" s="1217"/>
      <c r="BV31" s="1217"/>
      <c r="BW31" s="1217"/>
      <c r="BX31" s="1217"/>
      <c r="BY31" s="1217"/>
      <c r="BZ31" s="1218"/>
      <c r="CA31" s="1234"/>
      <c r="CB31" s="1235"/>
      <c r="CC31" s="1235"/>
      <c r="CD31" s="1235"/>
      <c r="CE31" s="1235"/>
      <c r="CF31" s="1235"/>
      <c r="CG31" s="1235"/>
      <c r="CH31" s="1235"/>
      <c r="CI31" s="1235"/>
      <c r="CJ31" s="1236"/>
      <c r="CK31" s="335"/>
      <c r="CL31" s="335"/>
      <c r="CM31" s="335"/>
      <c r="CN31" s="335"/>
      <c r="CO31" s="335"/>
      <c r="CP31" s="335"/>
      <c r="CQ31" s="335"/>
      <c r="CR31" s="335"/>
      <c r="CS31" s="335"/>
      <c r="CT31" s="335"/>
      <c r="CU31" s="335"/>
      <c r="CV31" s="335"/>
      <c r="CW31" s="335"/>
      <c r="CX31" s="335"/>
    </row>
    <row r="32" spans="1:102" ht="18.75" customHeight="1" x14ac:dyDescent="0.2">
      <c r="A32" s="1337"/>
      <c r="B32" s="1338"/>
      <c r="C32" s="1309" t="str">
        <f>IF(★入力シート★!AB23,"従事せず",IF(ISNUMBER(★入力シート★!S22),★入力シート★!S22,★入力シート★!S22&amp;""))</f>
        <v/>
      </c>
      <c r="D32" s="1310"/>
      <c r="E32" s="1310"/>
      <c r="F32" s="1310"/>
      <c r="G32" s="1139" t="s">
        <v>199</v>
      </c>
      <c r="H32" s="1139"/>
      <c r="I32" s="1114"/>
      <c r="J32" s="1291" t="str">
        <f>IF(★入力シート★!AB25,"従事せず",IF(ISNUMBER(★入力シート★!S24),★入力シート★!S24,★入力シート★!S24&amp;""))</f>
        <v/>
      </c>
      <c r="K32" s="1292"/>
      <c r="L32" s="1292"/>
      <c r="M32" s="1292"/>
      <c r="N32" s="1139" t="s">
        <v>191</v>
      </c>
      <c r="O32" s="1139"/>
      <c r="P32" s="1114"/>
      <c r="Q32" s="1119" t="str">
        <f>Q31</f>
        <v/>
      </c>
      <c r="R32" s="1120"/>
      <c r="S32" s="1120"/>
      <c r="T32" s="1121"/>
      <c r="U32" s="1349"/>
      <c r="V32" s="1350"/>
      <c r="W32" s="1350"/>
      <c r="X32" s="1211"/>
      <c r="Y32" s="1211"/>
      <c r="Z32" s="1213"/>
      <c r="AA32" s="1214"/>
      <c r="AB32" s="1214"/>
      <c r="AC32" s="1212"/>
      <c r="AD32" s="1116"/>
      <c r="AE32" s="1113"/>
      <c r="AF32" s="1114"/>
      <c r="AG32" s="1211"/>
      <c r="AH32" s="1211"/>
      <c r="AI32" s="1211"/>
      <c r="AJ32" s="1354"/>
      <c r="AK32" s="1082"/>
      <c r="AL32" s="1083"/>
      <c r="AM32" s="1083"/>
      <c r="AN32" s="1083"/>
      <c r="AO32" s="1083"/>
      <c r="AP32" s="1211"/>
      <c r="AQ32" s="1211"/>
      <c r="AR32" s="1354"/>
      <c r="AS32" s="1109"/>
      <c r="AT32" s="1110"/>
      <c r="AU32" s="1110"/>
      <c r="AV32" s="1110"/>
      <c r="AW32" s="1110"/>
      <c r="AX32" s="1110"/>
      <c r="AY32" s="1110"/>
      <c r="AZ32" s="1110"/>
      <c r="BA32" s="1071"/>
      <c r="BB32" s="1072"/>
      <c r="BC32" s="1072"/>
      <c r="BD32" s="1072"/>
      <c r="BE32" s="1072"/>
      <c r="BF32" s="1072"/>
      <c r="BG32" s="1072"/>
      <c r="BH32" s="1072"/>
      <c r="BI32" s="1072"/>
      <c r="BJ32" s="1072"/>
      <c r="BK32" s="1072"/>
      <c r="BL32" s="1076"/>
      <c r="BM32" s="1242"/>
      <c r="BN32" s="1243"/>
      <c r="BO32" s="1243"/>
      <c r="BP32" s="1243"/>
      <c r="BQ32" s="1243"/>
      <c r="BR32" s="1243"/>
      <c r="BS32" s="1243"/>
      <c r="BT32" s="1217"/>
      <c r="BU32" s="1217"/>
      <c r="BV32" s="1217"/>
      <c r="BW32" s="1217"/>
      <c r="BX32" s="1217"/>
      <c r="BY32" s="1217"/>
      <c r="BZ32" s="1218"/>
      <c r="CA32" s="1234"/>
      <c r="CB32" s="1235"/>
      <c r="CC32" s="1235"/>
      <c r="CD32" s="1235"/>
      <c r="CE32" s="1235"/>
      <c r="CF32" s="1235"/>
      <c r="CG32" s="1235"/>
      <c r="CH32" s="1235"/>
      <c r="CI32" s="1235"/>
      <c r="CJ32" s="1236"/>
      <c r="CK32" s="335"/>
      <c r="CL32" s="335"/>
      <c r="CM32" s="335"/>
      <c r="CN32" s="335"/>
      <c r="CO32" s="335"/>
      <c r="CP32" s="335"/>
      <c r="CQ32" s="335"/>
      <c r="CR32" s="335"/>
      <c r="CS32" s="335"/>
      <c r="CT32" s="335"/>
      <c r="CU32" s="335"/>
      <c r="CV32" s="335"/>
      <c r="CW32" s="335"/>
      <c r="CX32" s="335"/>
    </row>
    <row r="33" spans="1:102" ht="18.75" customHeight="1" x14ac:dyDescent="0.2">
      <c r="A33" s="1337"/>
      <c r="B33" s="1338"/>
      <c r="C33" s="1309"/>
      <c r="D33" s="1310"/>
      <c r="E33" s="1310"/>
      <c r="F33" s="1310"/>
      <c r="G33" s="1139"/>
      <c r="H33" s="1139"/>
      <c r="I33" s="1114"/>
      <c r="J33" s="1291"/>
      <c r="K33" s="1292"/>
      <c r="L33" s="1292"/>
      <c r="M33" s="1292"/>
      <c r="N33" s="1139"/>
      <c r="O33" s="1139"/>
      <c r="P33" s="1114"/>
      <c r="Q33" s="1066" t="str">
        <f>★入力シート★!AE30</f>
        <v/>
      </c>
      <c r="R33" s="1067"/>
      <c r="S33" s="1067"/>
      <c r="T33" s="336" t="s">
        <v>56</v>
      </c>
      <c r="U33" s="1347" t="str">
        <f>IF(★入力シート★!AB31,"従事せず",IF(ISNUMBER(★入力シート★!S30),★入力シート★!S30,★入力シート★!S30&amp;""))</f>
        <v/>
      </c>
      <c r="V33" s="1348"/>
      <c r="W33" s="1348"/>
      <c r="X33" s="1210" t="s">
        <v>191</v>
      </c>
      <c r="Y33" s="1210"/>
      <c r="Z33" s="1213" t="str">
        <f>IF(★入力シート★!AB31,"従事せず",IF(ISNUMBER(★入力シート★!S31),★入力シート★!S31,★入力シート★!S31&amp;""))</f>
        <v/>
      </c>
      <c r="AA33" s="1214"/>
      <c r="AB33" s="1214"/>
      <c r="AC33" s="1085" t="s">
        <v>191</v>
      </c>
      <c r="AD33" s="1086"/>
      <c r="AE33" s="1113"/>
      <c r="AF33" s="1114"/>
      <c r="AG33" s="1363" t="s">
        <v>72</v>
      </c>
      <c r="AH33" s="1363"/>
      <c r="AI33" s="1363"/>
      <c r="AJ33" s="1364"/>
      <c r="AK33" s="1080" t="str">
        <f>IF(★入力シート★!AB35,"従事せず",IF(ISNUMBER(★入力シート★!N36),★入力シート★!N36,★入力シート★!N36&amp;""))</f>
        <v/>
      </c>
      <c r="AL33" s="1081"/>
      <c r="AM33" s="1081"/>
      <c r="AN33" s="1081"/>
      <c r="AO33" s="1081"/>
      <c r="AP33" s="1210" t="s">
        <v>191</v>
      </c>
      <c r="AQ33" s="1210"/>
      <c r="AR33" s="1265"/>
      <c r="AS33" s="1109"/>
      <c r="AT33" s="1110"/>
      <c r="AU33" s="1110"/>
      <c r="AV33" s="1110"/>
      <c r="AW33" s="1110"/>
      <c r="AX33" s="1110"/>
      <c r="AY33" s="1110"/>
      <c r="AZ33" s="1110"/>
      <c r="BA33" s="1071"/>
      <c r="BB33" s="1072"/>
      <c r="BC33" s="1072"/>
      <c r="BD33" s="1072"/>
      <c r="BE33" s="1072"/>
      <c r="BF33" s="1072"/>
      <c r="BG33" s="1072"/>
      <c r="BH33" s="1072"/>
      <c r="BI33" s="1072"/>
      <c r="BJ33" s="1072"/>
      <c r="BK33" s="1072"/>
      <c r="BL33" s="1076"/>
      <c r="BM33" s="1242"/>
      <c r="BN33" s="1243"/>
      <c r="BO33" s="1243"/>
      <c r="BP33" s="1243"/>
      <c r="BQ33" s="1243"/>
      <c r="BR33" s="1243"/>
      <c r="BS33" s="1243"/>
      <c r="BT33" s="1217"/>
      <c r="BU33" s="1217"/>
      <c r="BV33" s="1217"/>
      <c r="BW33" s="1217"/>
      <c r="BX33" s="1217"/>
      <c r="BY33" s="1217"/>
      <c r="BZ33" s="1218"/>
      <c r="CA33" s="1234"/>
      <c r="CB33" s="1235"/>
      <c r="CC33" s="1235"/>
      <c r="CD33" s="1235"/>
      <c r="CE33" s="1235"/>
      <c r="CF33" s="1235"/>
      <c r="CG33" s="1235"/>
      <c r="CH33" s="1235"/>
      <c r="CI33" s="1235"/>
      <c r="CJ33" s="1236"/>
      <c r="CK33" s="335"/>
      <c r="CL33" s="335"/>
      <c r="CM33" s="335"/>
      <c r="CN33" s="335"/>
      <c r="CO33" s="335"/>
      <c r="CP33" s="335"/>
      <c r="CQ33" s="335"/>
      <c r="CR33" s="335"/>
      <c r="CS33" s="335"/>
      <c r="CT33" s="335"/>
      <c r="CU33" s="335"/>
      <c r="CV33" s="335"/>
      <c r="CW33" s="335"/>
      <c r="CX33" s="335"/>
    </row>
    <row r="34" spans="1:102" ht="18.75" customHeight="1" x14ac:dyDescent="0.2">
      <c r="A34" s="1337"/>
      <c r="B34" s="1338"/>
      <c r="C34" s="1132" t="s">
        <v>36</v>
      </c>
      <c r="D34" s="1311" t="str">
        <f>★入力シート★!T23 &amp; ""</f>
        <v/>
      </c>
      <c r="E34" s="1311"/>
      <c r="F34" s="1311"/>
      <c r="G34" s="1311"/>
      <c r="H34" s="1139" t="s">
        <v>197</v>
      </c>
      <c r="I34" s="1114"/>
      <c r="J34" s="1132" t="s">
        <v>36</v>
      </c>
      <c r="K34" s="1311" t="str">
        <f>★入力シート★!T25&amp; ""</f>
        <v/>
      </c>
      <c r="L34" s="1311"/>
      <c r="M34" s="1311"/>
      <c r="N34" s="1311"/>
      <c r="O34" s="1137" t="s">
        <v>197</v>
      </c>
      <c r="P34" s="1138"/>
      <c r="Q34" s="1119" t="str">
        <f>Q33</f>
        <v/>
      </c>
      <c r="R34" s="1120"/>
      <c r="S34" s="1120"/>
      <c r="T34" s="1121"/>
      <c r="U34" s="1349"/>
      <c r="V34" s="1350"/>
      <c r="W34" s="1350"/>
      <c r="X34" s="1211"/>
      <c r="Y34" s="1211"/>
      <c r="Z34" s="1213"/>
      <c r="AA34" s="1214"/>
      <c r="AB34" s="1214"/>
      <c r="AC34" s="1212"/>
      <c r="AD34" s="1116"/>
      <c r="AE34" s="1113"/>
      <c r="AF34" s="1114"/>
      <c r="AG34" s="1366"/>
      <c r="AH34" s="1366"/>
      <c r="AI34" s="1366"/>
      <c r="AJ34" s="1367"/>
      <c r="AK34" s="1082"/>
      <c r="AL34" s="1083"/>
      <c r="AM34" s="1083"/>
      <c r="AN34" s="1083"/>
      <c r="AO34" s="1083"/>
      <c r="AP34" s="1211"/>
      <c r="AQ34" s="1211"/>
      <c r="AR34" s="1354"/>
      <c r="AS34" s="1223"/>
      <c r="AT34" s="1224"/>
      <c r="AU34" s="1224"/>
      <c r="AV34" s="1224"/>
      <c r="AW34" s="1224"/>
      <c r="AX34" s="1224"/>
      <c r="AY34" s="1224"/>
      <c r="AZ34" s="1224"/>
      <c r="BA34" s="1071"/>
      <c r="BB34" s="1072"/>
      <c r="BC34" s="1072"/>
      <c r="BD34" s="1072"/>
      <c r="BE34" s="1072"/>
      <c r="BF34" s="1072"/>
      <c r="BG34" s="1072"/>
      <c r="BH34" s="1072"/>
      <c r="BI34" s="1072"/>
      <c r="BJ34" s="1072"/>
      <c r="BK34" s="1072"/>
      <c r="BL34" s="1076"/>
      <c r="BM34" s="1242"/>
      <c r="BN34" s="1243"/>
      <c r="BO34" s="1243"/>
      <c r="BP34" s="1243"/>
      <c r="BQ34" s="1243"/>
      <c r="BR34" s="1243"/>
      <c r="BS34" s="1243"/>
      <c r="BT34" s="1217"/>
      <c r="BU34" s="1217"/>
      <c r="BV34" s="1217"/>
      <c r="BW34" s="1217"/>
      <c r="BX34" s="1217"/>
      <c r="BY34" s="1217"/>
      <c r="BZ34" s="1218"/>
      <c r="CA34" s="1234"/>
      <c r="CB34" s="1235"/>
      <c r="CC34" s="1235"/>
      <c r="CD34" s="1235"/>
      <c r="CE34" s="1235"/>
      <c r="CF34" s="1235"/>
      <c r="CG34" s="1235"/>
      <c r="CH34" s="1235"/>
      <c r="CI34" s="1235"/>
      <c r="CJ34" s="1236"/>
      <c r="CK34" s="335"/>
      <c r="CL34" s="335"/>
      <c r="CM34" s="335"/>
      <c r="CN34" s="335"/>
      <c r="CO34" s="335"/>
      <c r="CP34" s="335"/>
      <c r="CQ34" s="335"/>
      <c r="CR34" s="335"/>
      <c r="CS34" s="335"/>
      <c r="CT34" s="335"/>
      <c r="CU34" s="335"/>
      <c r="CV34" s="335"/>
      <c r="CW34" s="335"/>
      <c r="CX34" s="335"/>
    </row>
    <row r="35" spans="1:102" ht="18.75" customHeight="1" x14ac:dyDescent="0.2">
      <c r="A35" s="1337"/>
      <c r="B35" s="1338"/>
      <c r="C35" s="1132"/>
      <c r="D35" s="1311"/>
      <c r="E35" s="1311"/>
      <c r="F35" s="1311"/>
      <c r="G35" s="1311"/>
      <c r="H35" s="1139"/>
      <c r="I35" s="1114"/>
      <c r="J35" s="1132"/>
      <c r="K35" s="1311"/>
      <c r="L35" s="1311"/>
      <c r="M35" s="1311"/>
      <c r="N35" s="1311"/>
      <c r="O35" s="1137"/>
      <c r="P35" s="1138"/>
      <c r="Q35" s="1066" t="str">
        <f>★入力シート★!AE32</f>
        <v/>
      </c>
      <c r="R35" s="1067"/>
      <c r="S35" s="1067"/>
      <c r="T35" s="336" t="s">
        <v>56</v>
      </c>
      <c r="U35" s="1347" t="str">
        <f>IF(★入力シート★!AB33,"従事せず",IF(ISNUMBER(★入力シート★!S32),★入力シート★!S32,★入力シート★!S32&amp;""))</f>
        <v/>
      </c>
      <c r="V35" s="1348"/>
      <c r="W35" s="1348"/>
      <c r="X35" s="1210" t="s">
        <v>191</v>
      </c>
      <c r="Y35" s="1210"/>
      <c r="Z35" s="1213" t="str">
        <f>IF(★入力シート★!AB33,"従事せず",IF(ISNUMBER(★入力シート★!S33),★入力シート★!S33,★入力シート★!S33&amp;""))</f>
        <v/>
      </c>
      <c r="AA35" s="1214" t="str">
        <f>IF(ISNUMBER(★入力シート★!X32),★入力シート★!X32,★入力シート★!X32&amp;"")</f>
        <v>[mSv]</v>
      </c>
      <c r="AB35" s="1214" t="str">
        <f>IF(ISNUMBER(★入力シート★!Y32),★入力シート★!Y32,★入力シート★!Y32&amp;"")</f>
        <v/>
      </c>
      <c r="AC35" s="1085" t="s">
        <v>191</v>
      </c>
      <c r="AD35" s="1086"/>
      <c r="AE35" s="1113"/>
      <c r="AF35" s="1114"/>
      <c r="AG35" s="1210" t="s">
        <v>73</v>
      </c>
      <c r="AH35" s="1210"/>
      <c r="AI35" s="1210"/>
      <c r="AJ35" s="1265"/>
      <c r="AK35" s="1402" t="str">
        <f>IF(ISNUMBER(★入力シート★!S37),★入力シート★!S37,★入力シート★!S37&amp;"")</f>
        <v/>
      </c>
      <c r="AL35" s="1403"/>
      <c r="AM35" s="1403"/>
      <c r="AN35" s="1403"/>
      <c r="AO35" s="1403"/>
      <c r="AP35" s="1210" t="s">
        <v>191</v>
      </c>
      <c r="AQ35" s="1210"/>
      <c r="AR35" s="1265"/>
      <c r="AS35" s="1341" t="s">
        <v>200</v>
      </c>
      <c r="AT35" s="1341"/>
      <c r="AU35" s="1341"/>
      <c r="AV35" s="1290" t="str">
        <f>IF(★入力シート★!AA40,"■","□") &amp; " 有"</f>
        <v>□ 有</v>
      </c>
      <c r="AW35" s="1290"/>
      <c r="AX35" s="1290"/>
      <c r="AY35" s="1290"/>
      <c r="AZ35" s="1264"/>
      <c r="BA35" s="1071"/>
      <c r="BB35" s="1072"/>
      <c r="BC35" s="1072"/>
      <c r="BD35" s="1072"/>
      <c r="BE35" s="1072"/>
      <c r="BF35" s="1072"/>
      <c r="BG35" s="1072"/>
      <c r="BH35" s="1072"/>
      <c r="BI35" s="1072"/>
      <c r="BJ35" s="1072"/>
      <c r="BK35" s="1072"/>
      <c r="BL35" s="1076"/>
      <c r="BM35" s="1242"/>
      <c r="BN35" s="1243"/>
      <c r="BO35" s="1243"/>
      <c r="BP35" s="1243"/>
      <c r="BQ35" s="1243"/>
      <c r="BR35" s="1243"/>
      <c r="BS35" s="1243"/>
      <c r="BT35" s="1217"/>
      <c r="BU35" s="1217"/>
      <c r="BV35" s="1217"/>
      <c r="BW35" s="1217"/>
      <c r="BX35" s="1217"/>
      <c r="BY35" s="1217"/>
      <c r="BZ35" s="1218"/>
      <c r="CA35" s="1234"/>
      <c r="CB35" s="1235"/>
      <c r="CC35" s="1235"/>
      <c r="CD35" s="1235"/>
      <c r="CE35" s="1235"/>
      <c r="CF35" s="1235"/>
      <c r="CG35" s="1235"/>
      <c r="CH35" s="1235"/>
      <c r="CI35" s="1235"/>
      <c r="CJ35" s="1236"/>
      <c r="CK35" s="335"/>
      <c r="CL35" s="335"/>
      <c r="CM35" s="335"/>
      <c r="CN35" s="335"/>
      <c r="CO35" s="335"/>
      <c r="CP35" s="335"/>
      <c r="CQ35" s="335"/>
      <c r="CR35" s="335"/>
      <c r="CS35" s="335"/>
      <c r="CT35" s="335"/>
      <c r="CU35" s="335"/>
      <c r="CV35" s="335"/>
      <c r="CW35" s="335"/>
      <c r="CX35" s="335"/>
    </row>
    <row r="36" spans="1:102" ht="18.75" customHeight="1" x14ac:dyDescent="0.2">
      <c r="A36" s="1337"/>
      <c r="B36" s="1338"/>
      <c r="C36" s="324"/>
      <c r="D36" s="326"/>
      <c r="E36" s="326"/>
      <c r="F36" s="326"/>
      <c r="G36" s="326"/>
      <c r="H36" s="326"/>
      <c r="I36" s="325"/>
      <c r="J36" s="324"/>
      <c r="K36" s="326"/>
      <c r="L36" s="326"/>
      <c r="M36" s="326"/>
      <c r="N36" s="326"/>
      <c r="O36" s="326"/>
      <c r="P36" s="325"/>
      <c r="Q36" s="1119" t="str">
        <f>Q35</f>
        <v/>
      </c>
      <c r="R36" s="1120"/>
      <c r="S36" s="1120"/>
      <c r="T36" s="1121"/>
      <c r="U36" s="1349"/>
      <c r="V36" s="1350"/>
      <c r="W36" s="1350"/>
      <c r="X36" s="1211"/>
      <c r="Y36" s="1211"/>
      <c r="Z36" s="1213" t="str">
        <f>IF(ISNUMBER(★入力シート★!W33),★入力シート★!W33,★入力シート★!W33&amp;"")</f>
        <v/>
      </c>
      <c r="AA36" s="1214" t="str">
        <f>IF(ISNUMBER(★入力シート★!X33),★入力シート★!X33,★入力シート★!X33&amp;"")</f>
        <v>[mSv]</v>
      </c>
      <c r="AB36" s="1214" t="str">
        <f>IF(ISNUMBER(★入力シート★!Y33),★入力シート★!Y33,★入力シート★!Y33&amp;"")</f>
        <v/>
      </c>
      <c r="AC36" s="1212"/>
      <c r="AD36" s="1116"/>
      <c r="AE36" s="1115"/>
      <c r="AF36" s="1116"/>
      <c r="AG36" s="337" t="s">
        <v>45</v>
      </c>
      <c r="AH36" s="1346" t="str">
        <f>★入力シート★!O37 &amp; ""</f>
        <v/>
      </c>
      <c r="AI36" s="1346"/>
      <c r="AJ36" s="340" t="s">
        <v>201</v>
      </c>
      <c r="AK36" s="1404"/>
      <c r="AL36" s="1405"/>
      <c r="AM36" s="1405"/>
      <c r="AN36" s="1405"/>
      <c r="AO36" s="1405"/>
      <c r="AP36" s="1211"/>
      <c r="AQ36" s="1211"/>
      <c r="AR36" s="1354"/>
      <c r="AS36" s="1342"/>
      <c r="AT36" s="1342"/>
      <c r="AU36" s="1342"/>
      <c r="AV36" s="1225" t="str">
        <f>IF(★入力シート★!AB40,"■","□") &amp; " 無"</f>
        <v>□ 無</v>
      </c>
      <c r="AW36" s="1225"/>
      <c r="AX36" s="1225"/>
      <c r="AY36" s="1225"/>
      <c r="AZ36" s="1226"/>
      <c r="BA36" s="1071"/>
      <c r="BB36" s="1072"/>
      <c r="BC36" s="1072"/>
      <c r="BD36" s="1072"/>
      <c r="BE36" s="1072"/>
      <c r="BF36" s="1072"/>
      <c r="BG36" s="1072"/>
      <c r="BH36" s="1072"/>
      <c r="BI36" s="1072"/>
      <c r="BJ36" s="1072"/>
      <c r="BK36" s="1072"/>
      <c r="BL36" s="1076"/>
      <c r="BM36" s="1244"/>
      <c r="BN36" s="1245"/>
      <c r="BO36" s="1245"/>
      <c r="BP36" s="1245"/>
      <c r="BQ36" s="1245"/>
      <c r="BR36" s="1245"/>
      <c r="BS36" s="1245"/>
      <c r="BT36" s="1219"/>
      <c r="BU36" s="1219"/>
      <c r="BV36" s="1219"/>
      <c r="BW36" s="1219"/>
      <c r="BX36" s="1219"/>
      <c r="BY36" s="1219"/>
      <c r="BZ36" s="1220"/>
      <c r="CA36" s="1237"/>
      <c r="CB36" s="1238"/>
      <c r="CC36" s="1238"/>
      <c r="CD36" s="1238"/>
      <c r="CE36" s="1238"/>
      <c r="CF36" s="1238"/>
      <c r="CG36" s="1238"/>
      <c r="CH36" s="1238"/>
      <c r="CI36" s="1238"/>
      <c r="CJ36" s="1239"/>
      <c r="CK36" s="335"/>
      <c r="CL36" s="335"/>
      <c r="CM36" s="335"/>
      <c r="CN36" s="335"/>
      <c r="CO36" s="335"/>
      <c r="CP36" s="335"/>
      <c r="CQ36" s="335"/>
      <c r="CR36" s="335"/>
      <c r="CS36" s="335"/>
      <c r="CT36" s="335"/>
      <c r="CU36" s="335"/>
      <c r="CV36" s="335"/>
      <c r="CW36" s="335"/>
      <c r="CX36" s="335"/>
    </row>
    <row r="37" spans="1:102" ht="15" customHeight="1" x14ac:dyDescent="0.2">
      <c r="A37" s="1337"/>
      <c r="B37" s="1338"/>
      <c r="C37" s="1133" t="s">
        <v>202</v>
      </c>
      <c r="D37" s="1134"/>
      <c r="E37" s="1134"/>
      <c r="F37" s="1134"/>
      <c r="G37" s="1134"/>
      <c r="H37" s="1134"/>
      <c r="I37" s="1134"/>
      <c r="J37" s="1134"/>
      <c r="K37" s="1134"/>
      <c r="L37" s="1134"/>
      <c r="M37" s="1134"/>
      <c r="N37" s="1134"/>
      <c r="O37" s="1134"/>
      <c r="P37" s="1134"/>
      <c r="Q37" s="1134"/>
      <c r="R37" s="1134"/>
      <c r="S37" s="1134"/>
      <c r="T37" s="1134"/>
      <c r="U37" s="1134"/>
      <c r="V37" s="1134"/>
      <c r="W37" s="1134"/>
      <c r="X37" s="1134"/>
      <c r="Y37" s="1134"/>
      <c r="Z37" s="1134"/>
      <c r="AA37" s="1134"/>
      <c r="AB37" s="1134"/>
      <c r="AC37" s="1134"/>
      <c r="AD37" s="1134"/>
      <c r="AE37" s="1134"/>
      <c r="AF37" s="1134"/>
      <c r="AG37" s="1133" t="s">
        <v>203</v>
      </c>
      <c r="AH37" s="1134"/>
      <c r="AI37" s="1134"/>
      <c r="AJ37" s="1134"/>
      <c r="AK37" s="1134"/>
      <c r="AL37" s="1134"/>
      <c r="AM37" s="1134"/>
      <c r="AN37" s="1134"/>
      <c r="AO37" s="1134"/>
      <c r="AP37" s="1134"/>
      <c r="AQ37" s="1134"/>
      <c r="AR37" s="1134"/>
      <c r="AS37" s="1134"/>
      <c r="AT37" s="1134"/>
      <c r="AU37" s="1134"/>
      <c r="AV37" s="1134"/>
      <c r="AW37" s="1134"/>
      <c r="AX37" s="1134"/>
      <c r="AY37" s="1134"/>
      <c r="AZ37" s="1134"/>
      <c r="BA37" s="1071"/>
      <c r="BB37" s="1072"/>
      <c r="BC37" s="1072"/>
      <c r="BD37" s="1072"/>
      <c r="BE37" s="1072"/>
      <c r="BF37" s="1072"/>
      <c r="BG37" s="1072"/>
      <c r="BH37" s="1072"/>
      <c r="BI37" s="1072"/>
      <c r="BJ37" s="1072"/>
      <c r="BK37" s="1072"/>
      <c r="BL37" s="1076"/>
      <c r="BM37" s="341"/>
      <c r="BN37" s="1088" t="s">
        <v>204</v>
      </c>
      <c r="BO37" s="1088"/>
      <c r="BP37" s="1088"/>
      <c r="BQ37" s="1088"/>
      <c r="BR37" s="1088"/>
      <c r="BS37" s="1088"/>
      <c r="BT37" s="1088"/>
      <c r="BU37" s="1088"/>
      <c r="BV37" s="1088"/>
      <c r="BW37" s="1088"/>
      <c r="BX37" s="1088"/>
      <c r="BY37" s="1088"/>
      <c r="BZ37" s="1088"/>
      <c r="CA37" s="1088"/>
      <c r="CB37" s="1088"/>
      <c r="CC37" s="1088"/>
      <c r="CD37" s="1088"/>
      <c r="CE37" s="1088"/>
      <c r="CF37" s="1088"/>
      <c r="CG37" s="1088"/>
      <c r="CH37" s="1088"/>
      <c r="CI37" s="1088"/>
      <c r="CJ37" s="342"/>
      <c r="CK37" s="343"/>
      <c r="CL37" s="343"/>
      <c r="CM37" s="343"/>
      <c r="CN37" s="343"/>
      <c r="CO37" s="343"/>
      <c r="CP37" s="343"/>
      <c r="CQ37" s="343"/>
      <c r="CR37" s="343"/>
      <c r="CS37" s="343"/>
      <c r="CT37" s="343"/>
      <c r="CU37" s="343"/>
      <c r="CV37" s="343"/>
    </row>
    <row r="38" spans="1:102" ht="15" customHeight="1" x14ac:dyDescent="0.2">
      <c r="A38" s="1337"/>
      <c r="B38" s="1338"/>
      <c r="C38" s="1150" t="str">
        <f>★入力シート★!G41 &amp; ""</f>
        <v/>
      </c>
      <c r="D38" s="1151"/>
      <c r="E38" s="1151"/>
      <c r="F38" s="1151"/>
      <c r="G38" s="1151"/>
      <c r="H38" s="1151"/>
      <c r="I38" s="1151"/>
      <c r="J38" s="1151"/>
      <c r="K38" s="1151"/>
      <c r="L38" s="1151"/>
      <c r="M38" s="1151"/>
      <c r="N38" s="1151"/>
      <c r="O38" s="1151"/>
      <c r="P38" s="1151"/>
      <c r="Q38" s="1151"/>
      <c r="R38" s="1151"/>
      <c r="S38" s="1151"/>
      <c r="T38" s="1151"/>
      <c r="U38" s="1151"/>
      <c r="V38" s="1151"/>
      <c r="W38" s="1151"/>
      <c r="X38" s="1151"/>
      <c r="Y38" s="1151"/>
      <c r="Z38" s="1151"/>
      <c r="AA38" s="1151"/>
      <c r="AB38" s="1151"/>
      <c r="AC38" s="1151"/>
      <c r="AD38" s="1151"/>
      <c r="AE38" s="1151"/>
      <c r="AF38" s="1152"/>
      <c r="AG38" s="1078" t="str">
        <f>IF(ISNA(★入力シート★!AA42),"",★入力シート★!AA42)</f>
        <v/>
      </c>
      <c r="AH38" s="1079"/>
      <c r="AI38" s="1079"/>
      <c r="AJ38" s="1079"/>
      <c r="AK38" s="1079"/>
      <c r="AL38" s="1079"/>
      <c r="AM38" s="1079"/>
      <c r="AN38" s="1079"/>
      <c r="AO38" s="1079"/>
      <c r="AP38" s="1079"/>
      <c r="AQ38" s="1079"/>
      <c r="AR38" s="1079"/>
      <c r="AS38" s="1079"/>
      <c r="AT38" s="1079"/>
      <c r="AU38" s="1079"/>
      <c r="AV38" s="1079"/>
      <c r="AW38" s="1079"/>
      <c r="AX38" s="1079"/>
      <c r="AY38" s="1079"/>
      <c r="AZ38" s="1079"/>
      <c r="BA38" s="1071"/>
      <c r="BB38" s="1072"/>
      <c r="BC38" s="1072"/>
      <c r="BD38" s="1072"/>
      <c r="BE38" s="1072"/>
      <c r="BF38" s="1072"/>
      <c r="BG38" s="1072"/>
      <c r="BH38" s="1072"/>
      <c r="BI38" s="1072"/>
      <c r="BJ38" s="1072"/>
      <c r="BK38" s="1072"/>
      <c r="BL38" s="1076"/>
      <c r="BM38" s="341"/>
      <c r="BN38" s="1089"/>
      <c r="BO38" s="1089"/>
      <c r="BP38" s="1089"/>
      <c r="BQ38" s="1089"/>
      <c r="BR38" s="1089"/>
      <c r="BS38" s="1089"/>
      <c r="BT38" s="1089"/>
      <c r="BU38" s="1089"/>
      <c r="BV38" s="1089"/>
      <c r="BW38" s="1089"/>
      <c r="BX38" s="1089"/>
      <c r="BY38" s="1089"/>
      <c r="BZ38" s="1089"/>
      <c r="CA38" s="1089"/>
      <c r="CB38" s="1089"/>
      <c r="CC38" s="1089"/>
      <c r="CD38" s="1089"/>
      <c r="CE38" s="1089"/>
      <c r="CF38" s="1089"/>
      <c r="CG38" s="1089"/>
      <c r="CH38" s="1089"/>
      <c r="CI38" s="1089"/>
      <c r="CJ38" s="344"/>
      <c r="CK38" s="343"/>
      <c r="CL38" s="343"/>
      <c r="CM38" s="343"/>
      <c r="CN38" s="343"/>
      <c r="CO38" s="343"/>
      <c r="CP38" s="343"/>
      <c r="CQ38" s="343"/>
      <c r="CR38" s="343"/>
      <c r="CS38" s="343"/>
      <c r="CT38" s="343"/>
      <c r="CU38" s="343"/>
      <c r="CV38" s="343"/>
    </row>
    <row r="39" spans="1:102" ht="15" customHeight="1" thickBot="1" x14ac:dyDescent="0.25">
      <c r="A39" s="1339"/>
      <c r="B39" s="1340"/>
      <c r="C39" s="1153"/>
      <c r="D39" s="1154"/>
      <c r="E39" s="1154"/>
      <c r="F39" s="1154"/>
      <c r="G39" s="1154"/>
      <c r="H39" s="1154"/>
      <c r="I39" s="1154"/>
      <c r="J39" s="1154"/>
      <c r="K39" s="1154"/>
      <c r="L39" s="1154"/>
      <c r="M39" s="1154"/>
      <c r="N39" s="1154"/>
      <c r="O39" s="1154"/>
      <c r="P39" s="1154"/>
      <c r="Q39" s="1154"/>
      <c r="R39" s="1154"/>
      <c r="S39" s="1154"/>
      <c r="T39" s="1154"/>
      <c r="U39" s="1154"/>
      <c r="V39" s="1154"/>
      <c r="W39" s="1154"/>
      <c r="X39" s="1154"/>
      <c r="Y39" s="1154"/>
      <c r="Z39" s="1154"/>
      <c r="AA39" s="1154"/>
      <c r="AB39" s="1154"/>
      <c r="AC39" s="1154"/>
      <c r="AD39" s="1154"/>
      <c r="AE39" s="1154"/>
      <c r="AF39" s="1155"/>
      <c r="AG39" s="1078"/>
      <c r="AH39" s="1079"/>
      <c r="AI39" s="1079"/>
      <c r="AJ39" s="1079"/>
      <c r="AK39" s="1079"/>
      <c r="AL39" s="1079"/>
      <c r="AM39" s="1079"/>
      <c r="AN39" s="1079"/>
      <c r="AO39" s="1079"/>
      <c r="AP39" s="1079"/>
      <c r="AQ39" s="1079"/>
      <c r="AR39" s="1079"/>
      <c r="AS39" s="1079"/>
      <c r="AT39" s="1079"/>
      <c r="AU39" s="1079"/>
      <c r="AV39" s="1079"/>
      <c r="AW39" s="1079"/>
      <c r="AX39" s="1079"/>
      <c r="AY39" s="1079"/>
      <c r="AZ39" s="1079"/>
      <c r="BA39" s="1073"/>
      <c r="BB39" s="1074"/>
      <c r="BC39" s="1074"/>
      <c r="BD39" s="1074"/>
      <c r="BE39" s="1074"/>
      <c r="BF39" s="1074"/>
      <c r="BG39" s="1074"/>
      <c r="BH39" s="1074"/>
      <c r="BI39" s="1074"/>
      <c r="BJ39" s="1074"/>
      <c r="BK39" s="1074"/>
      <c r="BL39" s="1077"/>
      <c r="BM39" s="382"/>
      <c r="BN39" s="1090"/>
      <c r="BO39" s="1090"/>
      <c r="BP39" s="1090"/>
      <c r="BQ39" s="1090"/>
      <c r="BR39" s="1090"/>
      <c r="BS39" s="1090"/>
      <c r="BT39" s="1090"/>
      <c r="BU39" s="1090"/>
      <c r="BV39" s="1090"/>
      <c r="BW39" s="1090"/>
      <c r="BX39" s="1090"/>
      <c r="BY39" s="1090"/>
      <c r="BZ39" s="1090"/>
      <c r="CA39" s="1090"/>
      <c r="CB39" s="1090"/>
      <c r="CC39" s="1090"/>
      <c r="CD39" s="1090"/>
      <c r="CE39" s="1090"/>
      <c r="CF39" s="1090"/>
      <c r="CG39" s="1090"/>
      <c r="CH39" s="1090"/>
      <c r="CI39" s="1090"/>
      <c r="CJ39" s="380"/>
      <c r="CK39" s="343"/>
      <c r="CL39" s="343"/>
      <c r="CM39" s="343"/>
      <c r="CN39" s="343"/>
      <c r="CO39" s="343"/>
      <c r="CP39" s="343"/>
      <c r="CQ39" s="343"/>
      <c r="CR39" s="343"/>
      <c r="CS39" s="343"/>
      <c r="CT39" s="343"/>
      <c r="CU39" s="343"/>
      <c r="CV39" s="343"/>
    </row>
    <row r="40" spans="1:102" ht="15" customHeight="1" thickTop="1" x14ac:dyDescent="0.2">
      <c r="A40" s="1098" t="s">
        <v>205</v>
      </c>
      <c r="B40" s="1099"/>
      <c r="C40" s="1128" t="s">
        <v>89</v>
      </c>
      <c r="D40" s="1129"/>
      <c r="E40" s="1129"/>
      <c r="F40" s="1129"/>
      <c r="G40" s="1129"/>
      <c r="H40" s="1129"/>
      <c r="I40" s="1129"/>
      <c r="J40" s="1129"/>
      <c r="K40" s="1129"/>
      <c r="L40" s="1129"/>
      <c r="M40" s="1129"/>
      <c r="N40" s="1129"/>
      <c r="O40" s="1130"/>
      <c r="P40" s="1144" t="s">
        <v>206</v>
      </c>
      <c r="Q40" s="1146" t="s">
        <v>207</v>
      </c>
      <c r="R40" s="345"/>
      <c r="S40" s="346"/>
      <c r="T40" s="346"/>
      <c r="U40" s="346"/>
      <c r="V40" s="1097" t="s">
        <v>208</v>
      </c>
      <c r="W40" s="1097"/>
      <c r="X40" s="1097"/>
      <c r="Y40" s="1097"/>
      <c r="Z40" s="1097"/>
      <c r="AA40" s="1149" t="e">
        <f>IF(B48="","","※")</f>
        <v>#N/A</v>
      </c>
      <c r="AB40" s="1149"/>
      <c r="AC40" s="346"/>
      <c r="AD40" s="1374" t="e">
        <f>IF(★入力シート★!AJ62,"(学生)","")</f>
        <v>#N/A</v>
      </c>
      <c r="AE40" s="1142" t="s">
        <v>209</v>
      </c>
      <c r="AF40" s="1406" t="s">
        <v>210</v>
      </c>
      <c r="AG40" s="1122" t="s">
        <v>211</v>
      </c>
      <c r="AH40" s="1097"/>
      <c r="AI40" s="1097"/>
      <c r="AJ40" s="1097"/>
      <c r="AK40" s="1097"/>
      <c r="AL40" s="1097"/>
      <c r="AM40" s="1097"/>
      <c r="AN40" s="1097"/>
      <c r="AO40" s="1097"/>
      <c r="AP40" s="1097"/>
      <c r="AQ40" s="1097"/>
      <c r="AR40" s="1097"/>
      <c r="AS40" s="1097"/>
      <c r="AT40" s="1097"/>
      <c r="AU40" s="1097"/>
      <c r="AV40" s="1123"/>
      <c r="AW40" s="347"/>
      <c r="AX40" s="348"/>
      <c r="AY40" s="349" t="s">
        <v>212</v>
      </c>
      <c r="AZ40" s="349"/>
      <c r="BA40" s="350"/>
      <c r="BB40" s="350"/>
      <c r="BC40" s="350"/>
      <c r="BD40" s="350"/>
      <c r="BE40" s="350"/>
      <c r="BF40" s="350"/>
      <c r="BG40" s="350"/>
      <c r="BH40" s="350"/>
      <c r="BI40" s="350"/>
      <c r="BJ40" s="350"/>
      <c r="BK40" s="350"/>
      <c r="BL40" s="350"/>
      <c r="BM40" s="350"/>
    </row>
    <row r="41" spans="1:102" ht="15" customHeight="1" x14ac:dyDescent="0.2">
      <c r="A41" s="1098"/>
      <c r="B41" s="1099"/>
      <c r="C41" s="1124" t="e">
        <f>IF(★入力シート★!AJ45,"","保安教育訓練の有効期間を過ぎています。")</f>
        <v>#VALUE!</v>
      </c>
      <c r="D41" s="1125"/>
      <c r="E41" s="1125"/>
      <c r="F41" s="1125"/>
      <c r="G41" s="1125"/>
      <c r="H41" s="1125"/>
      <c r="I41" s="1125"/>
      <c r="J41" s="1125"/>
      <c r="K41" s="1125"/>
      <c r="L41" s="1125"/>
      <c r="M41" s="1125"/>
      <c r="N41" s="1125"/>
      <c r="O41" s="1126"/>
      <c r="P41" s="1144"/>
      <c r="Q41" s="1146"/>
      <c r="R41" s="318"/>
      <c r="S41" s="1118" t="str">
        <f>★入力シート★!AE52</f>
        <v/>
      </c>
      <c r="T41" s="1118"/>
      <c r="U41" s="1118"/>
      <c r="V41" s="1118"/>
      <c r="W41" s="298" t="s">
        <v>15</v>
      </c>
      <c r="X41" s="1102" t="str">
        <f>★入力シート★!AC52 &amp; ""</f>
        <v/>
      </c>
      <c r="Y41" s="1102"/>
      <c r="Z41" s="1139" t="s">
        <v>160</v>
      </c>
      <c r="AA41" s="1102" t="str">
        <f>★入力シート★!AD52 &amp; ""</f>
        <v/>
      </c>
      <c r="AB41" s="1102"/>
      <c r="AC41" s="1139" t="s">
        <v>17</v>
      </c>
      <c r="AD41" s="1375"/>
      <c r="AE41" s="1142"/>
      <c r="AF41" s="1406"/>
      <c r="AG41" s="318"/>
      <c r="AH41" s="298"/>
      <c r="AI41" s="298"/>
      <c r="AJ41" s="298"/>
      <c r="AK41" s="298"/>
      <c r="AL41" s="298"/>
      <c r="AM41" s="298"/>
      <c r="AN41" s="298"/>
      <c r="AO41" s="298"/>
      <c r="AP41" s="298"/>
      <c r="AQ41" s="298"/>
      <c r="AR41" s="298"/>
      <c r="AS41" s="298"/>
      <c r="AT41" s="298"/>
      <c r="AU41" s="298"/>
      <c r="AV41" s="351"/>
      <c r="AW41" s="1368" t="s">
        <v>213</v>
      </c>
      <c r="AX41" s="1368"/>
      <c r="AY41" s="1368"/>
      <c r="AZ41" s="1368"/>
      <c r="BA41" s="1368"/>
      <c r="BB41" s="1368"/>
      <c r="BC41" s="1368"/>
      <c r="BD41" s="1368"/>
      <c r="BE41" s="1368"/>
      <c r="BF41" s="1368"/>
      <c r="BG41" s="1368"/>
      <c r="BH41" s="1368"/>
      <c r="BI41" s="1368"/>
      <c r="BJ41" s="1368"/>
      <c r="BK41" s="1368"/>
      <c r="BL41" s="1368"/>
      <c r="BM41" s="1368"/>
      <c r="BN41" s="1368"/>
      <c r="BO41" s="1382" t="e">
        <f>IF(AND(X9="",C41="",B48=""),"","放射線業務従事者の指定基準を満たしていません。")</f>
        <v>#VALUE!</v>
      </c>
      <c r="BP41" s="1382"/>
      <c r="BQ41" s="1382"/>
      <c r="BR41" s="1382"/>
      <c r="BS41" s="1382"/>
      <c r="BT41" s="1382"/>
      <c r="BU41" s="1382"/>
      <c r="BV41" s="1382"/>
      <c r="BW41" s="1382"/>
      <c r="BX41" s="1382"/>
      <c r="BY41" s="1382"/>
      <c r="BZ41" s="1382"/>
      <c r="CA41" s="1382"/>
      <c r="CB41" s="1382"/>
      <c r="CC41" s="1382"/>
      <c r="CD41" s="1382"/>
      <c r="CE41" s="1382"/>
      <c r="CF41" s="1382"/>
      <c r="CG41" s="1382"/>
      <c r="CH41" s="1382"/>
      <c r="CI41" s="1382"/>
      <c r="CJ41" s="1382"/>
    </row>
    <row r="42" spans="1:102" ht="15" customHeight="1" x14ac:dyDescent="0.2">
      <c r="A42" s="1098"/>
      <c r="B42" s="1099"/>
      <c r="C42" s="352"/>
      <c r="D42" s="1118" t="str">
        <f>★入力シート★!AE48</f>
        <v/>
      </c>
      <c r="E42" s="1118"/>
      <c r="F42" s="1118"/>
      <c r="G42" s="1118"/>
      <c r="H42" s="298" t="s">
        <v>15</v>
      </c>
      <c r="I42" s="1102" t="str">
        <f>★入力シート★!AC48 &amp; ""</f>
        <v/>
      </c>
      <c r="J42" s="1102"/>
      <c r="K42" s="298" t="s">
        <v>160</v>
      </c>
      <c r="L42" s="1102" t="str">
        <f>★入力シート★!AD48 &amp; ""</f>
        <v/>
      </c>
      <c r="M42" s="1102"/>
      <c r="N42" s="298" t="s">
        <v>17</v>
      </c>
      <c r="O42" s="300"/>
      <c r="P42" s="1144"/>
      <c r="Q42" s="1146"/>
      <c r="R42" s="318"/>
      <c r="S42" s="1065" t="str">
        <f>★入力シート★!AE52</f>
        <v/>
      </c>
      <c r="T42" s="1065"/>
      <c r="U42" s="1065"/>
      <c r="V42" s="1065"/>
      <c r="W42" s="1065"/>
      <c r="X42" s="1102"/>
      <c r="Y42" s="1102"/>
      <c r="Z42" s="1140"/>
      <c r="AA42" s="1141"/>
      <c r="AB42" s="1141"/>
      <c r="AC42" s="1140"/>
      <c r="AD42" s="1375"/>
      <c r="AE42" s="1142"/>
      <c r="AF42" s="1406"/>
      <c r="AG42" s="318"/>
      <c r="AH42" s="353"/>
      <c r="AI42" s="1118" t="str">
        <f>★入力シート★!AE57</f>
        <v/>
      </c>
      <c r="AJ42" s="1118"/>
      <c r="AK42" s="1118"/>
      <c r="AL42" s="298" t="s">
        <v>15</v>
      </c>
      <c r="AM42" s="298"/>
      <c r="AN42" s="1102" t="str">
        <f>★入力シート★!AC56 &amp; ""</f>
        <v/>
      </c>
      <c r="AO42" s="1102"/>
      <c r="AP42" s="298" t="s">
        <v>160</v>
      </c>
      <c r="AQ42" s="298"/>
      <c r="AR42" s="1102" t="str">
        <f>★入力シート★!AD56 &amp; ""</f>
        <v/>
      </c>
      <c r="AS42" s="1102"/>
      <c r="AT42" s="298" t="s">
        <v>17</v>
      </c>
      <c r="AU42" s="354"/>
      <c r="AV42" s="355"/>
      <c r="AW42" s="1368"/>
      <c r="AX42" s="1368"/>
      <c r="AY42" s="1368"/>
      <c r="AZ42" s="1368"/>
      <c r="BA42" s="1368"/>
      <c r="BB42" s="1368"/>
      <c r="BC42" s="1368"/>
      <c r="BD42" s="1368"/>
      <c r="BE42" s="1368"/>
      <c r="BF42" s="1368"/>
      <c r="BG42" s="1368"/>
      <c r="BH42" s="1368"/>
      <c r="BI42" s="1368"/>
      <c r="BJ42" s="1368"/>
      <c r="BK42" s="1368"/>
      <c r="BL42" s="1368"/>
      <c r="BM42" s="1368"/>
      <c r="BN42" s="1368"/>
      <c r="BO42" s="298"/>
      <c r="BP42" s="298"/>
      <c r="BQ42" s="298"/>
      <c r="BR42" s="298"/>
      <c r="BS42" s="300"/>
      <c r="BT42" s="1362" t="s">
        <v>214</v>
      </c>
      <c r="BU42" s="1363"/>
      <c r="BV42" s="1363"/>
      <c r="BW42" s="1363"/>
      <c r="BX42" s="1364"/>
      <c r="CA42" s="1392" t="s">
        <v>215</v>
      </c>
      <c r="CB42" s="1392"/>
      <c r="CC42" s="1392"/>
      <c r="CD42" s="1392"/>
      <c r="CE42" s="1392"/>
      <c r="CF42" s="1392"/>
      <c r="CG42" s="1392"/>
      <c r="CH42" s="1392"/>
      <c r="CI42" s="1392"/>
      <c r="CJ42" s="1392"/>
      <c r="CL42" s="296"/>
      <c r="CM42" s="296"/>
      <c r="CN42" s="296"/>
      <c r="CO42" s="296"/>
      <c r="CP42" s="296"/>
      <c r="CQ42" s="296"/>
      <c r="CR42" s="296"/>
      <c r="CS42" s="296"/>
      <c r="CT42" s="296"/>
      <c r="CU42" s="296"/>
      <c r="CV42" s="296"/>
      <c r="CW42" s="296"/>
      <c r="CX42" s="296"/>
    </row>
    <row r="43" spans="1:102" ht="15" customHeight="1" x14ac:dyDescent="0.2">
      <c r="A43" s="1098"/>
      <c r="B43" s="1099"/>
      <c r="C43" s="356"/>
      <c r="D43" s="1117" t="str">
        <f>★入力シート★!AE48</f>
        <v/>
      </c>
      <c r="E43" s="1117"/>
      <c r="F43" s="1117"/>
      <c r="G43" s="1117"/>
      <c r="H43" s="1117"/>
      <c r="I43" s="326"/>
      <c r="J43" s="326"/>
      <c r="K43" s="326"/>
      <c r="L43" s="326"/>
      <c r="M43" s="326"/>
      <c r="N43" s="326"/>
      <c r="O43" s="325"/>
      <c r="P43" s="1145"/>
      <c r="Q43" s="1147"/>
      <c r="R43" s="357"/>
      <c r="S43" s="1131" t="str">
        <f>IF(★入力シート★!AA53,"■","□") &amp; " 従事可"</f>
        <v>□ 従事可</v>
      </c>
      <c r="T43" s="1131"/>
      <c r="U43" s="1131"/>
      <c r="V43" s="1131"/>
      <c r="W43" s="1131"/>
      <c r="X43" s="358" t="s">
        <v>151</v>
      </c>
      <c r="Y43" s="1373" t="str">
        <f>IF(★入力シート★!AB53,"■","□") &amp; " 従事不可"</f>
        <v>□ 従事不可</v>
      </c>
      <c r="Z43" s="1373"/>
      <c r="AA43" s="1373"/>
      <c r="AB43" s="1373"/>
      <c r="AC43" s="1373"/>
      <c r="AD43" s="1376"/>
      <c r="AE43" s="1142"/>
      <c r="AF43" s="1406"/>
      <c r="AG43" s="324"/>
      <c r="AH43" s="326"/>
      <c r="AI43" s="1117" t="str">
        <f>★入力シート★!AE57</f>
        <v/>
      </c>
      <c r="AJ43" s="1117"/>
      <c r="AK43" s="1117"/>
      <c r="AL43" s="1117"/>
      <c r="AM43" s="1117"/>
      <c r="AN43" s="326"/>
      <c r="AO43" s="326"/>
      <c r="AP43" s="326"/>
      <c r="AQ43" s="326"/>
      <c r="AR43" s="326"/>
      <c r="AS43" s="326"/>
      <c r="AT43" s="326"/>
      <c r="AU43" s="326"/>
      <c r="AV43" s="359"/>
      <c r="AW43" s="1368"/>
      <c r="AX43" s="1368"/>
      <c r="AY43" s="1368"/>
      <c r="AZ43" s="1368"/>
      <c r="BA43" s="1368"/>
      <c r="BB43" s="1368"/>
      <c r="BC43" s="1368"/>
      <c r="BD43" s="1368"/>
      <c r="BE43" s="1368"/>
      <c r="BF43" s="1368"/>
      <c r="BG43" s="1368"/>
      <c r="BH43" s="1368"/>
      <c r="BI43" s="1368"/>
      <c r="BJ43" s="1368"/>
      <c r="BK43" s="1368"/>
      <c r="BL43" s="1368"/>
      <c r="BM43" s="1368"/>
      <c r="BN43" s="1368"/>
      <c r="BO43" s="1148"/>
      <c r="BP43" s="1148"/>
      <c r="BQ43" s="1148"/>
      <c r="BR43" s="1148"/>
      <c r="BS43" s="1378"/>
      <c r="BT43" s="1365"/>
      <c r="BU43" s="1366"/>
      <c r="BV43" s="1366"/>
      <c r="BW43" s="1366"/>
      <c r="BX43" s="1367"/>
      <c r="CA43" s="1392" t="s">
        <v>216</v>
      </c>
      <c r="CB43" s="1392"/>
      <c r="CC43" s="1392"/>
      <c r="CD43" s="1392"/>
      <c r="CE43" s="1392"/>
      <c r="CF43" s="1392" t="s">
        <v>217</v>
      </c>
      <c r="CG43" s="1392"/>
      <c r="CH43" s="1392"/>
      <c r="CI43" s="1392"/>
      <c r="CJ43" s="1392"/>
      <c r="CL43" s="296"/>
      <c r="CM43" s="296"/>
      <c r="CN43" s="296"/>
      <c r="CP43" s="296"/>
      <c r="CQ43" s="296"/>
      <c r="CR43" s="296"/>
      <c r="CS43" s="296"/>
      <c r="CT43" s="296"/>
      <c r="CU43" s="296"/>
      <c r="CV43" s="296"/>
      <c r="CW43" s="296"/>
      <c r="CX43" s="296"/>
    </row>
    <row r="44" spans="1:102" ht="15" customHeight="1" x14ac:dyDescent="0.2">
      <c r="A44" s="1098"/>
      <c r="B44" s="1099"/>
      <c r="C44" s="1103" t="s">
        <v>218</v>
      </c>
      <c r="D44" s="1104"/>
      <c r="E44" s="1104"/>
      <c r="F44" s="1104"/>
      <c r="G44" s="1104"/>
      <c r="H44" s="1104"/>
      <c r="I44" s="1104"/>
      <c r="J44" s="1104"/>
      <c r="K44" s="1104"/>
      <c r="L44" s="1104"/>
      <c r="M44" s="1104"/>
      <c r="N44" s="1104"/>
      <c r="O44" s="1105"/>
      <c r="P44" s="1144" t="s">
        <v>219</v>
      </c>
      <c r="Q44" s="1146" t="s">
        <v>220</v>
      </c>
      <c r="R44" s="1133" t="s">
        <v>221</v>
      </c>
      <c r="S44" s="1134"/>
      <c r="T44" s="1134"/>
      <c r="U44" s="1134"/>
      <c r="V44" s="1134"/>
      <c r="W44" s="1134"/>
      <c r="X44" s="1134"/>
      <c r="Y44" s="1134"/>
      <c r="Z44" s="1134"/>
      <c r="AA44" s="1134"/>
      <c r="AB44" s="1134"/>
      <c r="AC44" s="1134"/>
      <c r="AD44" s="1135"/>
      <c r="AE44" s="1142"/>
      <c r="AF44" s="1406"/>
      <c r="AG44" s="1264" t="s">
        <v>222</v>
      </c>
      <c r="AH44" s="1210"/>
      <c r="AI44" s="1210"/>
      <c r="AJ44" s="1210"/>
      <c r="AK44" s="1210"/>
      <c r="AL44" s="1210"/>
      <c r="AM44" s="1210"/>
      <c r="AN44" s="1210"/>
      <c r="AO44" s="1210"/>
      <c r="AP44" s="1210"/>
      <c r="AQ44" s="1210"/>
      <c r="AR44" s="1210"/>
      <c r="AS44" s="1210"/>
      <c r="AT44" s="1210"/>
      <c r="AU44" s="1210"/>
      <c r="AV44" s="1369"/>
      <c r="AW44" s="1368"/>
      <c r="AX44" s="1368"/>
      <c r="AY44" s="1368"/>
      <c r="AZ44" s="1368"/>
      <c r="BA44" s="1368"/>
      <c r="BB44" s="1368"/>
      <c r="BC44" s="1368"/>
      <c r="BD44" s="1368"/>
      <c r="BE44" s="1368"/>
      <c r="BF44" s="1368"/>
      <c r="BG44" s="1368"/>
      <c r="BH44" s="1368"/>
      <c r="BI44" s="1368"/>
      <c r="BJ44" s="1368"/>
      <c r="BK44" s="1368"/>
      <c r="BL44" s="1368"/>
      <c r="BM44" s="1368"/>
      <c r="BN44" s="1368"/>
      <c r="BO44" s="1129"/>
      <c r="BP44" s="1129"/>
      <c r="BQ44" s="1129"/>
      <c r="BR44" s="1129"/>
      <c r="BS44" s="1130"/>
      <c r="BT44" s="1104"/>
      <c r="BU44" s="1104"/>
      <c r="BV44" s="1104"/>
      <c r="BW44" s="1104"/>
      <c r="BX44" s="1105"/>
      <c r="BY44" s="360"/>
      <c r="CA44" s="1103"/>
      <c r="CB44" s="1104"/>
      <c r="CC44" s="1104"/>
      <c r="CD44" s="1104"/>
      <c r="CE44" s="1105"/>
      <c r="CF44" s="1056"/>
      <c r="CG44" s="1057"/>
      <c r="CH44" s="1057"/>
      <c r="CI44" s="1057"/>
      <c r="CJ44" s="1058"/>
    </row>
    <row r="45" spans="1:102" ht="15" customHeight="1" x14ac:dyDescent="0.2">
      <c r="A45" s="1098"/>
      <c r="B45" s="1099"/>
      <c r="C45" s="352"/>
      <c r="D45" s="298"/>
      <c r="E45" s="298"/>
      <c r="F45" s="298"/>
      <c r="G45" s="298"/>
      <c r="H45" s="298"/>
      <c r="I45" s="298"/>
      <c r="J45" s="298"/>
      <c r="K45" s="298"/>
      <c r="L45" s="298"/>
      <c r="M45" s="298"/>
      <c r="N45" s="298"/>
      <c r="O45" s="300"/>
      <c r="P45" s="1144"/>
      <c r="Q45" s="1146"/>
      <c r="R45" s="1136"/>
      <c r="S45" s="1137"/>
      <c r="T45" s="1137"/>
      <c r="U45" s="1137"/>
      <c r="V45" s="1137"/>
      <c r="W45" s="1137"/>
      <c r="X45" s="1137"/>
      <c r="Y45" s="1137"/>
      <c r="Z45" s="1137"/>
      <c r="AA45" s="1137"/>
      <c r="AB45" s="1137"/>
      <c r="AC45" s="1137"/>
      <c r="AD45" s="1138"/>
      <c r="AE45" s="1142"/>
      <c r="AF45" s="1406"/>
      <c r="AG45" s="1386" t="str">
        <f>★入力シート★!G57 &amp; ""</f>
        <v/>
      </c>
      <c r="AH45" s="1387"/>
      <c r="AI45" s="1387"/>
      <c r="AJ45" s="1387"/>
      <c r="AK45" s="1387"/>
      <c r="AL45" s="1387"/>
      <c r="AM45" s="1387"/>
      <c r="AN45" s="1387"/>
      <c r="AO45" s="1387"/>
      <c r="AP45" s="1387"/>
      <c r="AQ45" s="1387"/>
      <c r="AR45" s="1387"/>
      <c r="AS45" s="1387"/>
      <c r="AT45" s="1387"/>
      <c r="AU45" s="1387"/>
      <c r="AV45" s="1388"/>
      <c r="AW45" s="1368"/>
      <c r="AX45" s="1368"/>
      <c r="AY45" s="1368"/>
      <c r="AZ45" s="1368"/>
      <c r="BA45" s="1368"/>
      <c r="BB45" s="1368"/>
      <c r="BC45" s="1368"/>
      <c r="BD45" s="1368"/>
      <c r="BE45" s="1368"/>
      <c r="BF45" s="1368"/>
      <c r="BG45" s="1368"/>
      <c r="BH45" s="1368"/>
      <c r="BI45" s="1368"/>
      <c r="BJ45" s="1368"/>
      <c r="BK45" s="1368"/>
      <c r="BL45" s="1368"/>
      <c r="BM45" s="1368"/>
      <c r="BN45" s="1368"/>
      <c r="BO45" s="1129"/>
      <c r="BP45" s="1129"/>
      <c r="BQ45" s="1129"/>
      <c r="BR45" s="1129"/>
      <c r="BS45" s="1130"/>
      <c r="BT45" s="1129"/>
      <c r="BU45" s="1129"/>
      <c r="BV45" s="1129"/>
      <c r="BW45" s="1129"/>
      <c r="BX45" s="1130"/>
      <c r="BY45" s="1396" t="s">
        <v>223</v>
      </c>
      <c r="BZ45" s="1396"/>
      <c r="CA45" s="1128"/>
      <c r="CB45" s="1129"/>
      <c r="CC45" s="1129"/>
      <c r="CD45" s="1129"/>
      <c r="CE45" s="1130"/>
      <c r="CF45" s="1059"/>
      <c r="CG45" s="1060"/>
      <c r="CH45" s="1060"/>
      <c r="CI45" s="1060"/>
      <c r="CJ45" s="1061"/>
    </row>
    <row r="46" spans="1:102" ht="15" customHeight="1" x14ac:dyDescent="0.2">
      <c r="A46" s="1098"/>
      <c r="B46" s="1099"/>
      <c r="C46" s="352"/>
      <c r="D46" s="1118" t="str">
        <f>★入力シート★!AE49</f>
        <v/>
      </c>
      <c r="E46" s="1118"/>
      <c r="F46" s="1118"/>
      <c r="G46" s="1118"/>
      <c r="H46" s="298" t="s">
        <v>15</v>
      </c>
      <c r="I46" s="1102" t="str">
        <f>★入力シート★!AC49 &amp; ""</f>
        <v/>
      </c>
      <c r="J46" s="1102"/>
      <c r="K46" s="298" t="s">
        <v>160</v>
      </c>
      <c r="L46" s="1102" t="str">
        <f>★入力シート★!AD49 &amp; ""</f>
        <v/>
      </c>
      <c r="M46" s="1102"/>
      <c r="N46" s="298" t="s">
        <v>17</v>
      </c>
      <c r="O46" s="300"/>
      <c r="P46" s="1144"/>
      <c r="Q46" s="1146"/>
      <c r="R46" s="318"/>
      <c r="S46" s="1148" t="str">
        <f>IF(★入力シート★!AA45,"■","□") &amp; " 　有"</f>
        <v>□ 　有</v>
      </c>
      <c r="T46" s="1148"/>
      <c r="U46" s="1148"/>
      <c r="V46" s="1148"/>
      <c r="W46" s="1148"/>
      <c r="X46" s="298"/>
      <c r="Y46" s="1148" t="str">
        <f>IF(★入力シート★!AB45,"■","□") &amp; " 　無"</f>
        <v>□ 　無</v>
      </c>
      <c r="Z46" s="1148"/>
      <c r="AA46" s="1148"/>
      <c r="AB46" s="1148"/>
      <c r="AC46" s="1148"/>
      <c r="AD46" s="300"/>
      <c r="AE46" s="1142"/>
      <c r="AF46" s="1406"/>
      <c r="AG46" s="1386"/>
      <c r="AH46" s="1387"/>
      <c r="AI46" s="1387"/>
      <c r="AJ46" s="1387"/>
      <c r="AK46" s="1387"/>
      <c r="AL46" s="1387"/>
      <c r="AM46" s="1387"/>
      <c r="AN46" s="1387"/>
      <c r="AO46" s="1387"/>
      <c r="AP46" s="1387"/>
      <c r="AQ46" s="1387"/>
      <c r="AR46" s="1387"/>
      <c r="AS46" s="1387"/>
      <c r="AT46" s="1387"/>
      <c r="AU46" s="1387"/>
      <c r="AV46" s="1388"/>
      <c r="AW46" s="1368"/>
      <c r="AX46" s="1368"/>
      <c r="AY46" s="1368"/>
      <c r="AZ46" s="1368"/>
      <c r="BA46" s="1368"/>
      <c r="BB46" s="1368"/>
      <c r="BC46" s="1368"/>
      <c r="BD46" s="1368"/>
      <c r="BE46" s="1368"/>
      <c r="BF46" s="1368"/>
      <c r="BG46" s="1368"/>
      <c r="BH46" s="1368"/>
      <c r="BI46" s="1368"/>
      <c r="BJ46" s="1368"/>
      <c r="BK46" s="1368"/>
      <c r="BL46" s="1368"/>
      <c r="BM46" s="1368"/>
      <c r="BN46" s="1368"/>
      <c r="BO46" s="1129"/>
      <c r="BP46" s="1129"/>
      <c r="BQ46" s="1129"/>
      <c r="BR46" s="1129"/>
      <c r="BS46" s="1130"/>
      <c r="BT46" s="1129"/>
      <c r="BU46" s="1129"/>
      <c r="BV46" s="1129"/>
      <c r="BW46" s="1129"/>
      <c r="BX46" s="1130"/>
      <c r="CA46" s="1128"/>
      <c r="CB46" s="1129"/>
      <c r="CC46" s="1129"/>
      <c r="CD46" s="1129"/>
      <c r="CE46" s="1130"/>
      <c r="CF46" s="1059"/>
      <c r="CG46" s="1060"/>
      <c r="CH46" s="1060"/>
      <c r="CI46" s="1060"/>
      <c r="CJ46" s="1061"/>
    </row>
    <row r="47" spans="1:102" ht="15" customHeight="1" thickBot="1" x14ac:dyDescent="0.25">
      <c r="A47" s="1100"/>
      <c r="B47" s="1101"/>
      <c r="C47" s="361"/>
      <c r="D47" s="1127" t="str">
        <f>★入力シート★!AE49</f>
        <v/>
      </c>
      <c r="E47" s="1127"/>
      <c r="F47" s="1127"/>
      <c r="G47" s="1127"/>
      <c r="H47" s="1127"/>
      <c r="I47" s="362"/>
      <c r="J47" s="362"/>
      <c r="K47" s="362"/>
      <c r="L47" s="362"/>
      <c r="M47" s="362"/>
      <c r="N47" s="362"/>
      <c r="O47" s="363"/>
      <c r="P47" s="1370"/>
      <c r="Q47" s="1372"/>
      <c r="R47" s="364"/>
      <c r="S47" s="365"/>
      <c r="T47" s="365"/>
      <c r="U47" s="365"/>
      <c r="V47" s="365"/>
      <c r="W47" s="365"/>
      <c r="X47" s="365"/>
      <c r="Y47" s="365"/>
      <c r="Z47" s="365"/>
      <c r="AA47" s="365"/>
      <c r="AB47" s="365"/>
      <c r="AC47" s="365"/>
      <c r="AD47" s="366"/>
      <c r="AE47" s="1143"/>
      <c r="AF47" s="1407"/>
      <c r="AG47" s="1389"/>
      <c r="AH47" s="1390"/>
      <c r="AI47" s="1390"/>
      <c r="AJ47" s="1390"/>
      <c r="AK47" s="1390"/>
      <c r="AL47" s="1390"/>
      <c r="AM47" s="1390"/>
      <c r="AN47" s="1390"/>
      <c r="AO47" s="1390"/>
      <c r="AP47" s="1390"/>
      <c r="AQ47" s="1390"/>
      <c r="AR47" s="1390"/>
      <c r="AS47" s="1390"/>
      <c r="AT47" s="1390"/>
      <c r="AU47" s="1390"/>
      <c r="AV47" s="1391"/>
      <c r="AW47" s="1368"/>
      <c r="AX47" s="1368"/>
      <c r="AY47" s="1368"/>
      <c r="AZ47" s="1368"/>
      <c r="BA47" s="1368"/>
      <c r="BB47" s="1368"/>
      <c r="BC47" s="1368"/>
      <c r="BD47" s="1368"/>
      <c r="BE47" s="1368"/>
      <c r="BF47" s="1368"/>
      <c r="BG47" s="1368"/>
      <c r="BH47" s="1368"/>
      <c r="BI47" s="1368"/>
      <c r="BJ47" s="1368"/>
      <c r="BK47" s="1368"/>
      <c r="BL47" s="1368"/>
      <c r="BM47" s="1368"/>
      <c r="BN47" s="1368"/>
      <c r="BO47" s="1129"/>
      <c r="BP47" s="1129"/>
      <c r="BQ47" s="1129"/>
      <c r="BR47" s="1129"/>
      <c r="BS47" s="1130"/>
      <c r="BT47" s="1384"/>
      <c r="BU47" s="1384"/>
      <c r="BV47" s="1384"/>
      <c r="BW47" s="1384"/>
      <c r="BX47" s="1385"/>
      <c r="BY47" s="360"/>
      <c r="CA47" s="1383"/>
      <c r="CB47" s="1384"/>
      <c r="CC47" s="1384"/>
      <c r="CD47" s="1384"/>
      <c r="CE47" s="1385"/>
      <c r="CF47" s="1062"/>
      <c r="CG47" s="1063"/>
      <c r="CH47" s="1063"/>
      <c r="CI47" s="1063"/>
      <c r="CJ47" s="1064"/>
    </row>
    <row r="48" spans="1:102" ht="18" customHeight="1" thickTop="1" x14ac:dyDescent="0.2">
      <c r="B48" s="1381" t="e">
        <f>IF(★入力シート★!AJ62,IF(★入力シート★!AJ57,"","特殊健康診断受診後１年以上経過しています。"),IF(★入力シート★!AJ55,"","特殊健康診断受診後6ヶ月以上経過しています。"))</f>
        <v>#N/A</v>
      </c>
      <c r="C48" s="1381"/>
      <c r="D48" s="1381"/>
      <c r="E48" s="1381"/>
      <c r="F48" s="1381"/>
      <c r="G48" s="1381"/>
      <c r="H48" s="1381"/>
      <c r="I48" s="1381"/>
      <c r="J48" s="1381"/>
      <c r="K48" s="1381"/>
      <c r="L48" s="1381"/>
      <c r="M48" s="1381"/>
      <c r="N48" s="1381"/>
      <c r="O48" s="1381"/>
      <c r="P48" s="1381"/>
      <c r="Q48" s="1381"/>
      <c r="R48" s="1381"/>
      <c r="S48" s="1381"/>
      <c r="T48" s="1381"/>
      <c r="U48" s="1381"/>
      <c r="V48" s="1381"/>
      <c r="W48" s="1381"/>
      <c r="X48" s="1381"/>
      <c r="Y48" s="1381"/>
      <c r="Z48" s="1381"/>
      <c r="AA48" s="1381"/>
      <c r="AB48" s="1129" t="s">
        <v>224</v>
      </c>
      <c r="AC48" s="1129"/>
      <c r="AD48" s="1129"/>
      <c r="AE48" s="1129"/>
      <c r="AF48" s="1129"/>
      <c r="AG48" s="1129"/>
      <c r="AH48" s="1129"/>
      <c r="AI48" s="1129"/>
      <c r="AJ48" s="1129"/>
      <c r="AK48" s="1129"/>
      <c r="AL48" s="1129"/>
      <c r="AM48" s="1129"/>
      <c r="AN48" s="1129"/>
      <c r="AO48" s="1129"/>
      <c r="AP48" s="1129"/>
      <c r="AQ48" s="1129"/>
      <c r="AR48" s="1129"/>
      <c r="AS48" s="1129"/>
      <c r="AT48" s="1129"/>
      <c r="AU48" s="1129"/>
      <c r="AV48" s="1129"/>
      <c r="AW48" s="1129"/>
      <c r="AX48" s="1129"/>
      <c r="AY48" s="1129"/>
      <c r="AZ48" s="1129"/>
      <c r="BA48" s="1129"/>
      <c r="BB48" s="1129"/>
      <c r="BC48" s="1129"/>
      <c r="BD48" s="1129"/>
      <c r="BE48" s="1129"/>
      <c r="BF48" s="1129"/>
      <c r="BG48" s="1129"/>
      <c r="BH48" s="1129"/>
      <c r="BI48" s="1129"/>
      <c r="BJ48" s="1129"/>
      <c r="BK48" s="1129"/>
      <c r="CF48" s="367" t="e">
        <f>IF(AND(X9="",C41="",B48=""),"",1)</f>
        <v>#VALUE!</v>
      </c>
    </row>
    <row r="49" spans="1:102" s="9" customFormat="1" ht="23.5" x14ac:dyDescent="0.2">
      <c r="C49" s="1007" t="s">
        <v>225</v>
      </c>
      <c r="D49" s="1007"/>
      <c r="E49" s="1007"/>
      <c r="F49" s="1007"/>
      <c r="G49" s="1007"/>
      <c r="H49" s="1007"/>
      <c r="I49" s="1007"/>
      <c r="J49" s="1007"/>
      <c r="K49" s="1007"/>
      <c r="L49" s="1007"/>
      <c r="M49" s="1007"/>
      <c r="N49" s="1007"/>
      <c r="O49" s="1007"/>
      <c r="P49" s="1007"/>
      <c r="Q49" s="1007"/>
      <c r="R49" s="1007"/>
      <c r="S49" s="1007"/>
      <c r="T49" s="1007"/>
      <c r="U49" s="1007"/>
      <c r="V49" s="1007"/>
      <c r="W49" s="1007"/>
      <c r="X49" s="1007"/>
      <c r="Y49" s="1007"/>
      <c r="Z49" s="1007"/>
      <c r="AA49" s="1007"/>
      <c r="AB49" s="1007"/>
      <c r="AC49" s="1007"/>
      <c r="AD49" s="1007"/>
      <c r="AE49" s="1007"/>
      <c r="AF49" s="1007"/>
      <c r="AG49" s="1007"/>
      <c r="AH49" s="1007"/>
      <c r="AI49" s="1007"/>
      <c r="AJ49" s="1007"/>
    </row>
    <row r="50" spans="1:102" s="9" customFormat="1" ht="17.25" customHeight="1" thickBot="1" x14ac:dyDescent="0.25">
      <c r="C50" s="742" t="s">
        <v>226</v>
      </c>
      <c r="D50" s="742"/>
      <c r="E50" s="742"/>
      <c r="F50" s="742"/>
      <c r="G50" s="742"/>
      <c r="H50" s="742"/>
      <c r="I50" s="742"/>
      <c r="J50" s="742"/>
      <c r="K50" s="742"/>
      <c r="L50" s="742"/>
      <c r="M50" s="742"/>
      <c r="N50" s="742"/>
      <c r="O50" s="742"/>
      <c r="P50" s="742"/>
      <c r="Q50" s="742"/>
      <c r="R50" s="742"/>
      <c r="S50" s="742"/>
      <c r="T50" s="742"/>
      <c r="U50" s="742"/>
      <c r="V50" s="742"/>
      <c r="W50" s="742"/>
      <c r="X50" s="742"/>
      <c r="Y50" s="742"/>
      <c r="Z50" s="742"/>
      <c r="AA50" s="742"/>
      <c r="AB50" s="742"/>
      <c r="AC50" s="742"/>
      <c r="AD50" s="742"/>
      <c r="AE50" s="742"/>
      <c r="AF50" s="742"/>
      <c r="AG50" s="742"/>
      <c r="AH50" s="742"/>
      <c r="AI50" s="742"/>
      <c r="AJ50" s="742"/>
    </row>
    <row r="51" spans="1:102" s="9" customFormat="1" ht="18.75" customHeight="1" thickTop="1" x14ac:dyDescent="0.2">
      <c r="A51" s="1008" t="s">
        <v>144</v>
      </c>
      <c r="B51" s="1009"/>
      <c r="C51" s="1009"/>
      <c r="D51" s="1009"/>
      <c r="E51" s="1009"/>
      <c r="F51" s="1009"/>
      <c r="G51" s="1009"/>
      <c r="H51" s="1009"/>
      <c r="I51" s="1009"/>
      <c r="J51" s="1009"/>
      <c r="K51" s="1009"/>
      <c r="L51" s="1009"/>
      <c r="M51" s="1009"/>
      <c r="N51" s="1009"/>
      <c r="O51" s="1009"/>
      <c r="P51" s="1009"/>
      <c r="Q51" s="1009"/>
      <c r="R51" s="1009"/>
      <c r="S51" s="1009"/>
      <c r="T51" s="1009"/>
      <c r="U51" s="1009"/>
      <c r="V51" s="1009"/>
      <c r="W51" s="1009"/>
      <c r="X51" s="1009"/>
      <c r="Y51" s="1009"/>
      <c r="Z51" s="1009"/>
      <c r="AA51" s="1009"/>
      <c r="AB51" s="1009"/>
      <c r="AC51" s="1009"/>
      <c r="AD51" s="1009"/>
      <c r="AE51" s="1009"/>
      <c r="AF51" s="1009"/>
      <c r="AG51" s="1009"/>
      <c r="AH51" s="1009"/>
      <c r="AI51" s="1009"/>
      <c r="AJ51" s="1009"/>
      <c r="AK51" s="1009"/>
      <c r="AL51" s="1009"/>
      <c r="AM51" s="1009"/>
      <c r="AN51" s="1009"/>
      <c r="AO51" s="1009"/>
      <c r="AP51" s="1009"/>
      <c r="AQ51" s="1009"/>
      <c r="AR51" s="1009"/>
      <c r="AS51" s="1009"/>
      <c r="AT51" s="1009"/>
      <c r="AU51" s="1009"/>
      <c r="AV51" s="1009"/>
      <c r="AW51" s="1009"/>
      <c r="AX51" s="1009"/>
      <c r="AY51" s="1009"/>
      <c r="AZ51" s="1009"/>
      <c r="BA51" s="1010" t="s">
        <v>145</v>
      </c>
      <c r="BB51" s="1009"/>
      <c r="BC51" s="1009"/>
      <c r="BD51" s="1009"/>
      <c r="BE51" s="1009"/>
      <c r="BF51" s="1009"/>
      <c r="BG51" s="1009"/>
      <c r="BH51" s="1009"/>
      <c r="BI51" s="1009"/>
      <c r="BJ51" s="1009"/>
      <c r="BK51" s="1009"/>
      <c r="BL51" s="1009"/>
      <c r="BM51" s="1009"/>
      <c r="BN51" s="1009"/>
      <c r="BO51" s="1009"/>
      <c r="BP51" s="1009"/>
      <c r="BQ51" s="1009"/>
      <c r="BR51" s="1009"/>
      <c r="BS51" s="1009"/>
      <c r="BT51" s="1009"/>
      <c r="BU51" s="1009"/>
      <c r="BV51" s="1009"/>
      <c r="BW51" s="1009"/>
      <c r="BX51" s="1009"/>
      <c r="BY51" s="1009"/>
      <c r="BZ51" s="1009"/>
      <c r="CA51" s="1009"/>
      <c r="CB51" s="1009"/>
      <c r="CC51" s="1009"/>
      <c r="CD51" s="1009"/>
      <c r="CE51" s="1009"/>
      <c r="CF51" s="1009"/>
      <c r="CG51" s="1009"/>
      <c r="CH51" s="1009"/>
      <c r="CI51" s="1009"/>
      <c r="CJ51" s="1011"/>
      <c r="CK51" s="32"/>
      <c r="CL51" s="32"/>
      <c r="CM51" s="32"/>
      <c r="CN51" s="32"/>
      <c r="CO51" s="32"/>
      <c r="CP51" s="32"/>
      <c r="CQ51" s="32"/>
      <c r="CR51" s="32"/>
      <c r="CS51" s="32"/>
      <c r="CT51" s="32"/>
      <c r="CU51" s="32"/>
      <c r="CV51" s="32"/>
      <c r="CW51" s="32"/>
      <c r="CX51" s="32"/>
    </row>
    <row r="52" spans="1:102" s="9" customFormat="1" ht="15" customHeight="1" x14ac:dyDescent="0.25">
      <c r="A52" s="1012" t="s">
        <v>146</v>
      </c>
      <c r="B52" s="1013"/>
      <c r="C52" s="1013"/>
      <c r="D52" s="1013"/>
      <c r="E52" s="1013"/>
      <c r="F52" s="1013"/>
      <c r="G52" s="1013"/>
      <c r="H52" s="1013"/>
      <c r="I52" s="1013"/>
      <c r="J52" s="1013"/>
      <c r="K52" s="1013"/>
      <c r="L52" s="1013"/>
      <c r="M52" s="1013"/>
      <c r="N52" s="1013"/>
      <c r="O52" s="1013"/>
      <c r="P52" s="1013"/>
      <c r="Q52" s="1013"/>
      <c r="R52" s="1014"/>
      <c r="S52" s="733" t="s">
        <v>26</v>
      </c>
      <c r="T52" s="734"/>
      <c r="U52" s="734"/>
      <c r="V52" s="734"/>
      <c r="W52" s="735"/>
      <c r="X52" s="1015" t="s">
        <v>147</v>
      </c>
      <c r="Y52" s="959"/>
      <c r="Z52" s="959"/>
      <c r="AA52" s="959"/>
      <c r="AB52" s="959"/>
      <c r="AC52" s="959"/>
      <c r="AD52" s="959"/>
      <c r="AE52" s="959"/>
      <c r="AF52" s="959"/>
      <c r="AG52" s="959"/>
      <c r="AH52" s="959"/>
      <c r="AI52" s="959"/>
      <c r="AJ52" s="960"/>
      <c r="AK52" s="1016" t="s">
        <v>148</v>
      </c>
      <c r="AL52" s="1017"/>
      <c r="AM52" s="1017"/>
      <c r="AN52" s="1017"/>
      <c r="AO52" s="1017"/>
      <c r="AP52" s="1017"/>
      <c r="AQ52" s="1017"/>
      <c r="AR52" s="1017"/>
      <c r="AS52" s="1017"/>
      <c r="AT52" s="1017"/>
      <c r="AU52" s="1017"/>
      <c r="AV52" s="1017"/>
      <c r="AW52" s="1017"/>
      <c r="AX52" s="1017"/>
      <c r="AY52" s="1017"/>
      <c r="AZ52" s="1018"/>
      <c r="BA52" s="101" t="s">
        <v>149</v>
      </c>
      <c r="BB52" s="15"/>
      <c r="BC52" s="15"/>
      <c r="BD52" s="15"/>
      <c r="BE52" s="15"/>
      <c r="BF52" s="15"/>
      <c r="BG52" s="15"/>
      <c r="BH52" s="15"/>
      <c r="BI52" s="15"/>
      <c r="BJ52" s="15"/>
      <c r="BK52" s="15"/>
      <c r="BL52" s="15"/>
      <c r="BM52" s="15"/>
      <c r="BN52" s="15"/>
      <c r="BO52" s="15"/>
      <c r="BP52" s="15"/>
      <c r="BQ52" s="15"/>
      <c r="BR52" s="1019" t="str">
        <f>指定登録依頼書!BR4</f>
        <v/>
      </c>
      <c r="BS52" s="1020"/>
      <c r="BT52" s="1020"/>
      <c r="BU52" s="1020"/>
      <c r="BV52" s="1020"/>
      <c r="BW52" s="1020"/>
      <c r="BX52" s="1020"/>
      <c r="BY52" s="1020"/>
      <c r="BZ52" s="78" t="str">
        <f>指定登録依頼書!BZ4</f>
        <v/>
      </c>
      <c r="CA52" s="1021" t="s">
        <v>150</v>
      </c>
      <c r="CB52" s="1022"/>
      <c r="CC52" s="1022"/>
      <c r="CD52" s="1023"/>
      <c r="CE52" s="106"/>
      <c r="CF52" s="106"/>
      <c r="CG52" s="106"/>
      <c r="CH52" s="106"/>
      <c r="CI52" s="106"/>
      <c r="CJ52" s="109"/>
      <c r="CK52" s="33"/>
      <c r="CL52" s="3"/>
    </row>
    <row r="53" spans="1:102" s="9" customFormat="1" ht="15.75" customHeight="1" x14ac:dyDescent="0.2">
      <c r="A53" s="1030" t="str">
        <f>指定登録依頼書!A5</f>
        <v/>
      </c>
      <c r="B53" s="1031"/>
      <c r="C53" s="1031" t="str">
        <f>指定登録依頼書!C5</f>
        <v/>
      </c>
      <c r="D53" s="1031"/>
      <c r="E53" s="1034" t="s">
        <v>33</v>
      </c>
      <c r="F53" s="1034"/>
      <c r="G53" s="1031" t="str">
        <f>指定登録依頼書!G5</f>
        <v/>
      </c>
      <c r="H53" s="1031"/>
      <c r="I53" s="1031" t="str">
        <f>指定登録依頼書!I5</f>
        <v/>
      </c>
      <c r="J53" s="1031"/>
      <c r="K53" s="1031" t="str">
        <f>指定登録依頼書!K5</f>
        <v/>
      </c>
      <c r="L53" s="1031"/>
      <c r="M53" s="1031" t="str">
        <f>指定登録依頼書!M5</f>
        <v/>
      </c>
      <c r="N53" s="1031"/>
      <c r="O53" s="1031" t="str">
        <f>指定登録依頼書!O5</f>
        <v/>
      </c>
      <c r="P53" s="1031"/>
      <c r="Q53" s="1031" t="str">
        <f>指定登録依頼書!Q5</f>
        <v/>
      </c>
      <c r="R53" s="1036"/>
      <c r="S53" s="107"/>
      <c r="T53" s="7"/>
      <c r="U53" s="7"/>
      <c r="V53" s="7"/>
      <c r="W53" s="108"/>
      <c r="X53" s="4"/>
      <c r="Y53" s="4"/>
      <c r="Z53" s="4"/>
      <c r="AA53" s="4"/>
      <c r="AB53" s="4"/>
      <c r="AD53" s="18"/>
      <c r="AE53" s="4"/>
      <c r="AG53" s="4"/>
      <c r="AH53" s="4"/>
      <c r="AJ53" s="94"/>
      <c r="AK53" s="1038" t="str">
        <f>指定登録依頼書!AK5</f>
        <v/>
      </c>
      <c r="AL53" s="983"/>
      <c r="AM53" s="982" t="str">
        <f>指定登録依頼書!AM5</f>
        <v/>
      </c>
      <c r="AN53" s="983"/>
      <c r="AO53" s="982" t="str">
        <f>指定登録依頼書!AO5</f>
        <v/>
      </c>
      <c r="AP53" s="983"/>
      <c r="AQ53" s="982" t="str">
        <f>指定登録依頼書!AQ5</f>
        <v/>
      </c>
      <c r="AR53" s="983"/>
      <c r="AS53" s="982" t="str">
        <f>指定登録依頼書!AS5</f>
        <v/>
      </c>
      <c r="AT53" s="983"/>
      <c r="AU53" s="982" t="str">
        <f>指定登録依頼書!AU5</f>
        <v/>
      </c>
      <c r="AV53" s="983"/>
      <c r="AW53" s="982" t="str">
        <f>指定登録依頼書!AW5</f>
        <v/>
      </c>
      <c r="AX53" s="983"/>
      <c r="AY53" s="982" t="str">
        <f>指定登録依頼書!AY5</f>
        <v/>
      </c>
      <c r="AZ53" s="988"/>
      <c r="BA53" s="991" t="str">
        <f>指定登録依頼書!BA5</f>
        <v/>
      </c>
      <c r="BB53" s="992"/>
      <c r="BC53" s="992"/>
      <c r="BD53" s="992"/>
      <c r="BE53" s="992"/>
      <c r="BF53" s="992"/>
      <c r="BG53" s="992"/>
      <c r="BH53" s="992"/>
      <c r="BI53" s="992"/>
      <c r="BJ53" s="992"/>
      <c r="BK53" s="992"/>
      <c r="BL53" s="992"/>
      <c r="BM53" s="992"/>
      <c r="BN53" s="992"/>
      <c r="BO53" s="992"/>
      <c r="BP53" s="992"/>
      <c r="BQ53" s="992"/>
      <c r="BR53" s="992"/>
      <c r="BS53" s="992"/>
      <c r="BT53" s="992"/>
      <c r="BU53" s="992"/>
      <c r="BV53" s="992"/>
      <c r="BW53" s="992"/>
      <c r="BX53" s="992"/>
      <c r="BY53" s="992"/>
      <c r="BZ53" s="993"/>
      <c r="CA53" s="1024"/>
      <c r="CB53" s="1025"/>
      <c r="CC53" s="1025"/>
      <c r="CD53" s="1026"/>
      <c r="CE53" s="970" t="str">
        <f>指定登録依頼書!CE5</f>
        <v>□要</v>
      </c>
      <c r="CF53" s="970"/>
      <c r="CG53" s="7" t="s">
        <v>151</v>
      </c>
      <c r="CH53" s="742" t="str">
        <f>指定登録依頼書!CH5</f>
        <v>□不要</v>
      </c>
      <c r="CI53" s="742"/>
      <c r="CJ53" s="971"/>
      <c r="CL53" s="29"/>
      <c r="CM53" s="29"/>
      <c r="CN53" s="29"/>
      <c r="CO53" s="29"/>
      <c r="CP53" s="29"/>
      <c r="CS53" s="28"/>
      <c r="CT53" s="28"/>
      <c r="CU53" s="28"/>
      <c r="CV53" s="28"/>
      <c r="CW53" s="28"/>
    </row>
    <row r="54" spans="1:102" s="9" customFormat="1" ht="15.75" customHeight="1" x14ac:dyDescent="0.2">
      <c r="A54" s="1030"/>
      <c r="B54" s="1031"/>
      <c r="C54" s="1031"/>
      <c r="D54" s="1031"/>
      <c r="E54" s="1034"/>
      <c r="F54" s="1034"/>
      <c r="G54" s="1031"/>
      <c r="H54" s="1031"/>
      <c r="I54" s="1031"/>
      <c r="J54" s="1031"/>
      <c r="K54" s="1031"/>
      <c r="L54" s="1031"/>
      <c r="M54" s="1031"/>
      <c r="N54" s="1031"/>
      <c r="O54" s="1031"/>
      <c r="P54" s="1031"/>
      <c r="Q54" s="1031"/>
      <c r="R54" s="1036"/>
      <c r="S54" s="107"/>
      <c r="T54" s="731" t="str">
        <f>指定登録依頼書!T6</f>
        <v>□ 有</v>
      </c>
      <c r="U54" s="731"/>
      <c r="V54" s="731"/>
      <c r="W54" s="108"/>
      <c r="X54" s="4"/>
      <c r="Y54" s="997" t="str">
        <f>指定登録依頼書!Y6</f>
        <v/>
      </c>
      <c r="Z54" s="997"/>
      <c r="AA54" s="997"/>
      <c r="AB54" s="997"/>
      <c r="AC54" s="997"/>
      <c r="AD54" s="997"/>
      <c r="AE54" s="4"/>
      <c r="AF54" s="4"/>
      <c r="AG54" s="4"/>
      <c r="AH54" s="4"/>
      <c r="AI54" s="4"/>
      <c r="AJ54" s="94"/>
      <c r="AK54" s="760"/>
      <c r="AL54" s="985"/>
      <c r="AM54" s="984"/>
      <c r="AN54" s="985"/>
      <c r="AO54" s="984"/>
      <c r="AP54" s="985"/>
      <c r="AQ54" s="984"/>
      <c r="AR54" s="985"/>
      <c r="AS54" s="984"/>
      <c r="AT54" s="985"/>
      <c r="AU54" s="984"/>
      <c r="AV54" s="985"/>
      <c r="AW54" s="984"/>
      <c r="AX54" s="985"/>
      <c r="AY54" s="984"/>
      <c r="AZ54" s="989"/>
      <c r="BA54" s="994"/>
      <c r="BB54" s="995"/>
      <c r="BC54" s="995"/>
      <c r="BD54" s="995"/>
      <c r="BE54" s="995"/>
      <c r="BF54" s="995"/>
      <c r="BG54" s="995"/>
      <c r="BH54" s="995"/>
      <c r="BI54" s="995"/>
      <c r="BJ54" s="995"/>
      <c r="BK54" s="995"/>
      <c r="BL54" s="995"/>
      <c r="BM54" s="995"/>
      <c r="BN54" s="995"/>
      <c r="BO54" s="995"/>
      <c r="BP54" s="995"/>
      <c r="BQ54" s="995"/>
      <c r="BR54" s="995"/>
      <c r="BS54" s="995"/>
      <c r="BT54" s="995"/>
      <c r="BU54" s="995"/>
      <c r="BV54" s="995"/>
      <c r="BW54" s="995"/>
      <c r="BX54" s="995"/>
      <c r="BY54" s="995"/>
      <c r="BZ54" s="996"/>
      <c r="CA54" s="1027"/>
      <c r="CB54" s="1028"/>
      <c r="CC54" s="1028"/>
      <c r="CD54" s="1029"/>
      <c r="CE54" s="103"/>
      <c r="CF54" s="103"/>
      <c r="CG54" s="103"/>
      <c r="CH54" s="35"/>
      <c r="CI54" s="35"/>
      <c r="CJ54" s="110"/>
      <c r="CK54" s="7"/>
      <c r="CL54" s="3"/>
    </row>
    <row r="55" spans="1:102" s="9" customFormat="1" ht="15" customHeight="1" x14ac:dyDescent="0.2">
      <c r="A55" s="1032"/>
      <c r="B55" s="1033"/>
      <c r="C55" s="1033"/>
      <c r="D55" s="1033"/>
      <c r="E55" s="1035"/>
      <c r="F55" s="1035"/>
      <c r="G55" s="1033"/>
      <c r="H55" s="1033"/>
      <c r="I55" s="1033"/>
      <c r="J55" s="1033"/>
      <c r="K55" s="1033"/>
      <c r="L55" s="1033"/>
      <c r="M55" s="1033"/>
      <c r="N55" s="1033"/>
      <c r="O55" s="1033"/>
      <c r="P55" s="1033"/>
      <c r="Q55" s="1033"/>
      <c r="R55" s="1037"/>
      <c r="S55" s="107"/>
      <c r="T55" s="7"/>
      <c r="U55" s="7" t="s">
        <v>151</v>
      </c>
      <c r="V55" s="7"/>
      <c r="W55" s="108"/>
      <c r="X55" s="760" t="str">
        <f>指定登録依頼書!X7</f>
        <v xml:space="preserve">0 </v>
      </c>
      <c r="Y55" s="761"/>
      <c r="Z55" s="761"/>
      <c r="AA55" s="761"/>
      <c r="AB55" s="761"/>
      <c r="AC55" s="32" t="s">
        <v>15</v>
      </c>
      <c r="AD55" s="761" t="str">
        <f>指定登録依頼書!AD7</f>
        <v/>
      </c>
      <c r="AE55" s="761"/>
      <c r="AF55" s="32" t="s">
        <v>16</v>
      </c>
      <c r="AG55" s="761" t="str">
        <f>指定登録依頼書!AG7</f>
        <v/>
      </c>
      <c r="AH55" s="761"/>
      <c r="AI55" s="32" t="s">
        <v>17</v>
      </c>
      <c r="AJ55" s="94"/>
      <c r="AK55" s="1039"/>
      <c r="AL55" s="987"/>
      <c r="AM55" s="986"/>
      <c r="AN55" s="987"/>
      <c r="AO55" s="986"/>
      <c r="AP55" s="987"/>
      <c r="AQ55" s="986"/>
      <c r="AR55" s="987"/>
      <c r="AS55" s="986"/>
      <c r="AT55" s="987"/>
      <c r="AU55" s="986"/>
      <c r="AV55" s="987"/>
      <c r="AW55" s="986"/>
      <c r="AX55" s="987"/>
      <c r="AY55" s="986"/>
      <c r="AZ55" s="990"/>
      <c r="BA55" s="917" t="s">
        <v>152</v>
      </c>
      <c r="BB55" s="791"/>
      <c r="BC55" s="791"/>
      <c r="BD55" s="791"/>
      <c r="BE55" s="791"/>
      <c r="BF55" s="791"/>
      <c r="BG55" s="791"/>
      <c r="BH55" s="791"/>
      <c r="BI55" s="791"/>
      <c r="BJ55" s="791"/>
      <c r="BK55" s="791"/>
      <c r="BL55" s="791"/>
      <c r="BM55" s="791"/>
      <c r="BN55" s="791"/>
      <c r="BO55" s="791"/>
      <c r="BP55" s="791"/>
      <c r="BQ55" s="791"/>
      <c r="BR55" s="791" t="s">
        <v>35</v>
      </c>
      <c r="BS55" s="791"/>
      <c r="BT55" s="791"/>
      <c r="BU55" s="791"/>
      <c r="BV55" s="791"/>
      <c r="BW55" s="791"/>
      <c r="BX55" s="791"/>
      <c r="BY55" s="791"/>
      <c r="BZ55" s="792"/>
      <c r="CA55" s="998" t="s">
        <v>153</v>
      </c>
      <c r="CB55" s="999"/>
      <c r="CC55" s="999"/>
      <c r="CD55" s="1000"/>
      <c r="CE55" s="106"/>
      <c r="CF55" s="106"/>
      <c r="CG55" s="106"/>
      <c r="CH55" s="102"/>
      <c r="CI55" s="102"/>
      <c r="CJ55" s="111"/>
      <c r="CK55" s="3"/>
      <c r="CL55" s="3"/>
    </row>
    <row r="56" spans="1:102" s="9" customFormat="1" ht="15" customHeight="1" x14ac:dyDescent="0.2">
      <c r="A56" s="958" t="s">
        <v>154</v>
      </c>
      <c r="B56" s="959"/>
      <c r="C56" s="959"/>
      <c r="D56" s="959"/>
      <c r="E56" s="959"/>
      <c r="F56" s="959"/>
      <c r="G56" s="959"/>
      <c r="H56" s="959"/>
      <c r="I56" s="959"/>
      <c r="J56" s="959"/>
      <c r="K56" s="959"/>
      <c r="L56" s="959"/>
      <c r="M56" s="959"/>
      <c r="N56" s="959"/>
      <c r="O56" s="959"/>
      <c r="P56" s="959"/>
      <c r="Q56" s="959"/>
      <c r="R56" s="960"/>
      <c r="S56" s="107"/>
      <c r="T56" s="731" t="str">
        <f>指定登録依頼書!T8</f>
        <v>□ 無</v>
      </c>
      <c r="U56" s="731"/>
      <c r="V56" s="731"/>
      <c r="W56" s="108"/>
      <c r="X56" s="4"/>
      <c r="Y56" s="961" t="e">
        <f>指定登録依頼書!Y8</f>
        <v>#VALUE!</v>
      </c>
      <c r="Z56" s="961"/>
      <c r="AA56" s="961"/>
      <c r="AB56" s="961"/>
      <c r="AC56" s="961"/>
      <c r="AD56" s="195"/>
      <c r="AE56" s="195"/>
      <c r="AF56" s="195"/>
      <c r="AG56" s="195"/>
      <c r="AH56" s="195"/>
      <c r="AI56" s="195"/>
      <c r="AJ56" s="94"/>
      <c r="AK56" s="88"/>
      <c r="AL56" s="76"/>
      <c r="AM56" s="76"/>
      <c r="AN56" s="76"/>
      <c r="AO56" s="76"/>
      <c r="AP56" s="76"/>
      <c r="AQ56" s="76"/>
      <c r="AR56" s="76"/>
      <c r="AS56" s="76"/>
      <c r="AT56" s="76"/>
      <c r="AU56" s="76"/>
      <c r="AV56" s="76"/>
      <c r="AW56" s="76"/>
      <c r="AX56" s="76"/>
      <c r="AY56" s="76"/>
      <c r="AZ56" s="90"/>
      <c r="BA56" s="962" t="str">
        <f>指定登録依頼書!BA8</f>
        <v/>
      </c>
      <c r="BB56" s="963"/>
      <c r="BC56" s="963"/>
      <c r="BD56" s="963"/>
      <c r="BE56" s="963"/>
      <c r="BF56" s="963"/>
      <c r="BG56" s="963"/>
      <c r="BH56" s="963"/>
      <c r="BI56" s="963"/>
      <c r="BJ56" s="963"/>
      <c r="BK56" s="963"/>
      <c r="BL56" s="963"/>
      <c r="BM56" s="963"/>
      <c r="BN56" s="963"/>
      <c r="BO56" s="963"/>
      <c r="BP56" s="963"/>
      <c r="BQ56" s="963"/>
      <c r="BR56" s="966" t="str">
        <f>指定登録依頼書!BR8</f>
        <v/>
      </c>
      <c r="BS56" s="966"/>
      <c r="BT56" s="966"/>
      <c r="BU56" s="966"/>
      <c r="BV56" s="966"/>
      <c r="BW56" s="966"/>
      <c r="BX56" s="966"/>
      <c r="BY56" s="966"/>
      <c r="BZ56" s="967"/>
      <c r="CA56" s="1001"/>
      <c r="CB56" s="1002"/>
      <c r="CC56" s="1002"/>
      <c r="CD56" s="1003"/>
      <c r="CE56" s="970" t="str">
        <f>指定登録依頼書!CE8</f>
        <v>□要</v>
      </c>
      <c r="CF56" s="970"/>
      <c r="CG56" s="7" t="s">
        <v>151</v>
      </c>
      <c r="CH56" s="742" t="str">
        <f>指定登録依頼書!CH8</f>
        <v>□不要</v>
      </c>
      <c r="CI56" s="742"/>
      <c r="CJ56" s="971"/>
      <c r="CL56" s="29"/>
      <c r="CM56" s="29"/>
      <c r="CN56" s="29"/>
      <c r="CO56" s="29"/>
      <c r="CP56" s="29"/>
      <c r="CS56" s="28"/>
      <c r="CT56" s="28"/>
      <c r="CU56" s="28"/>
      <c r="CV56" s="28"/>
      <c r="CW56" s="28"/>
    </row>
    <row r="57" spans="1:102" s="9" customFormat="1" ht="15" customHeight="1" x14ac:dyDescent="0.2">
      <c r="A57" s="972" t="str">
        <f>指定登録依頼書!A9</f>
        <v xml:space="preserve"> </v>
      </c>
      <c r="B57" s="973"/>
      <c r="C57" s="973"/>
      <c r="D57" s="973"/>
      <c r="E57" s="973"/>
      <c r="F57" s="973"/>
      <c r="G57" s="973"/>
      <c r="H57" s="973"/>
      <c r="I57" s="973"/>
      <c r="J57" s="973"/>
      <c r="K57" s="973"/>
      <c r="L57" s="973"/>
      <c r="M57" s="973"/>
      <c r="N57" s="973"/>
      <c r="O57" s="973"/>
      <c r="P57" s="973"/>
      <c r="Q57" s="973"/>
      <c r="R57" s="974"/>
      <c r="S57" s="83"/>
      <c r="T57" s="84"/>
      <c r="U57" s="84"/>
      <c r="V57" s="84"/>
      <c r="W57" s="86"/>
      <c r="X57" s="96"/>
      <c r="Y57" s="96"/>
      <c r="Z57" s="96"/>
      <c r="AA57" s="96"/>
      <c r="AB57" s="96"/>
      <c r="AC57" s="96"/>
      <c r="AD57" s="96"/>
      <c r="AE57" s="96"/>
      <c r="AF57" s="96"/>
      <c r="AG57" s="96"/>
      <c r="AH57" s="96"/>
      <c r="AI57" s="96"/>
      <c r="AJ57" s="95"/>
      <c r="AK57" s="6"/>
      <c r="AL57" s="77"/>
      <c r="AM57" s="77"/>
      <c r="AN57" s="77"/>
      <c r="AO57" s="77"/>
      <c r="AP57" s="77"/>
      <c r="AQ57" s="77"/>
      <c r="AR57" s="77"/>
      <c r="AS57" s="77"/>
      <c r="AT57" s="77"/>
      <c r="AU57" s="77"/>
      <c r="AV57" s="77"/>
      <c r="AW57" s="77"/>
      <c r="AX57" s="77"/>
      <c r="AY57" s="77"/>
      <c r="AZ57" s="19"/>
      <c r="BA57" s="964"/>
      <c r="BB57" s="965"/>
      <c r="BC57" s="965"/>
      <c r="BD57" s="965"/>
      <c r="BE57" s="965"/>
      <c r="BF57" s="965"/>
      <c r="BG57" s="965"/>
      <c r="BH57" s="965"/>
      <c r="BI57" s="965"/>
      <c r="BJ57" s="965"/>
      <c r="BK57" s="965"/>
      <c r="BL57" s="965"/>
      <c r="BM57" s="965"/>
      <c r="BN57" s="965"/>
      <c r="BO57" s="965"/>
      <c r="BP57" s="965"/>
      <c r="BQ57" s="965"/>
      <c r="BR57" s="968"/>
      <c r="BS57" s="968"/>
      <c r="BT57" s="968"/>
      <c r="BU57" s="968"/>
      <c r="BV57" s="968"/>
      <c r="BW57" s="968"/>
      <c r="BX57" s="968"/>
      <c r="BY57" s="968"/>
      <c r="BZ57" s="969"/>
      <c r="CA57" s="1004"/>
      <c r="CB57" s="1005"/>
      <c r="CC57" s="1005"/>
      <c r="CD57" s="1006"/>
      <c r="CE57" s="103"/>
      <c r="CF57" s="103"/>
      <c r="CG57" s="103"/>
      <c r="CH57" s="103"/>
      <c r="CI57" s="103"/>
      <c r="CJ57" s="112"/>
      <c r="CK57" s="3"/>
      <c r="CL57" s="3"/>
    </row>
    <row r="58" spans="1:102" s="9" customFormat="1" ht="18" customHeight="1" x14ac:dyDescent="0.2">
      <c r="A58" s="975"/>
      <c r="B58" s="976"/>
      <c r="C58" s="976"/>
      <c r="D58" s="976"/>
      <c r="E58" s="976"/>
      <c r="F58" s="976"/>
      <c r="G58" s="976"/>
      <c r="H58" s="976"/>
      <c r="I58" s="976"/>
      <c r="J58" s="976"/>
      <c r="K58" s="976"/>
      <c r="L58" s="976"/>
      <c r="M58" s="976"/>
      <c r="N58" s="976"/>
      <c r="O58" s="976"/>
      <c r="P58" s="976"/>
      <c r="Q58" s="976"/>
      <c r="R58" s="977"/>
      <c r="S58" s="744" t="s">
        <v>156</v>
      </c>
      <c r="T58" s="745"/>
      <c r="U58" s="745"/>
      <c r="V58" s="745"/>
      <c r="W58" s="828"/>
      <c r="X58" s="934" t="s">
        <v>157</v>
      </c>
      <c r="Y58" s="791"/>
      <c r="Z58" s="791"/>
      <c r="AA58" s="791"/>
      <c r="AB58" s="791"/>
      <c r="AC58" s="791"/>
      <c r="AD58" s="791"/>
      <c r="AE58" s="791"/>
      <c r="AF58" s="791"/>
      <c r="AG58" s="791"/>
      <c r="AH58" s="791"/>
      <c r="AI58" s="791"/>
      <c r="AJ58" s="791"/>
      <c r="AK58" s="811" t="s">
        <v>158</v>
      </c>
      <c r="AL58" s="812"/>
      <c r="AM58" s="812"/>
      <c r="AN58" s="812"/>
      <c r="AO58" s="812"/>
      <c r="AP58" s="812"/>
      <c r="AQ58" s="812"/>
      <c r="AR58" s="812"/>
      <c r="AS58" s="812"/>
      <c r="AT58" s="812"/>
      <c r="AU58" s="812"/>
      <c r="AV58" s="812"/>
      <c r="AW58" s="812"/>
      <c r="AX58" s="812"/>
      <c r="AY58" s="812"/>
      <c r="AZ58" s="978"/>
      <c r="BA58" s="917" t="s">
        <v>119</v>
      </c>
      <c r="BB58" s="791"/>
      <c r="BC58" s="791"/>
      <c r="BD58" s="791"/>
      <c r="BE58" s="791"/>
      <c r="BF58" s="791"/>
      <c r="BG58" s="791"/>
      <c r="BH58" s="791"/>
      <c r="BI58" s="791"/>
      <c r="BJ58" s="791"/>
      <c r="BK58" s="791"/>
      <c r="BL58" s="791"/>
      <c r="BM58" s="792"/>
      <c r="BN58" s="934" t="s">
        <v>120</v>
      </c>
      <c r="BO58" s="791"/>
      <c r="BP58" s="791"/>
      <c r="BQ58" s="791"/>
      <c r="BR58" s="791"/>
      <c r="BS58" s="791"/>
      <c r="BT58" s="791"/>
      <c r="BU58" s="791"/>
      <c r="BV58" s="791"/>
      <c r="BW58" s="791"/>
      <c r="BX58" s="791"/>
      <c r="BY58" s="791"/>
      <c r="BZ58" s="792"/>
      <c r="CA58" s="87"/>
      <c r="CB58" s="85"/>
      <c r="CC58" s="85"/>
      <c r="CD58" s="85"/>
      <c r="CE58" s="85"/>
      <c r="CF58" s="85"/>
      <c r="CG58" s="85"/>
      <c r="CH58" s="85"/>
      <c r="CI58" s="85"/>
      <c r="CJ58" s="128"/>
      <c r="CK58" s="4"/>
      <c r="CL58" s="4"/>
    </row>
    <row r="59" spans="1:102" s="9" customFormat="1" ht="22.5" customHeight="1" x14ac:dyDescent="0.2">
      <c r="A59" s="951" t="s">
        <v>159</v>
      </c>
      <c r="B59" s="739"/>
      <c r="C59" s="739"/>
      <c r="D59" s="739"/>
      <c r="E59" s="739"/>
      <c r="F59" s="739"/>
      <c r="G59" s="739"/>
      <c r="H59" s="739"/>
      <c r="I59" s="739"/>
      <c r="J59" s="739"/>
      <c r="K59" s="739"/>
      <c r="L59" s="739"/>
      <c r="M59" s="739"/>
      <c r="N59" s="739"/>
      <c r="O59" s="739"/>
      <c r="P59" s="739"/>
      <c r="Q59" s="739"/>
      <c r="R59" s="740"/>
      <c r="S59" s="979" t="str">
        <f>指定登録依頼書!S11</f>
        <v>□ 男（M）</v>
      </c>
      <c r="T59" s="719"/>
      <c r="U59" s="719"/>
      <c r="V59" s="719"/>
      <c r="W59" s="980"/>
      <c r="X59" s="4"/>
      <c r="Y59" s="4"/>
      <c r="Z59" s="4"/>
      <c r="AB59" s="99"/>
      <c r="AC59" s="99"/>
      <c r="AD59" s="99"/>
      <c r="AE59" s="99"/>
      <c r="AF59" s="99"/>
      <c r="AG59" s="4"/>
      <c r="AH59" s="4"/>
      <c r="AI59" s="4"/>
      <c r="AJ59" s="4"/>
      <c r="AK59" s="811"/>
      <c r="AL59" s="812"/>
      <c r="AM59" s="812"/>
      <c r="AN59" s="812"/>
      <c r="AO59" s="812"/>
      <c r="AP59" s="812"/>
      <c r="AQ59" s="812"/>
      <c r="AR59" s="812"/>
      <c r="AS59" s="812"/>
      <c r="AT59" s="812"/>
      <c r="AU59" s="812"/>
      <c r="AV59" s="812"/>
      <c r="AW59" s="812"/>
      <c r="AX59" s="812"/>
      <c r="AY59" s="812"/>
      <c r="AZ59" s="978"/>
      <c r="BA59" s="17"/>
      <c r="BB59" s="981" t="str">
        <f>指定登録依頼書!BB11</f>
        <v/>
      </c>
      <c r="BC59" s="981"/>
      <c r="BD59" s="981"/>
      <c r="BE59" s="981"/>
      <c r="BF59" s="939" t="s">
        <v>15</v>
      </c>
      <c r="BG59" s="938" t="str">
        <f>指定登録依頼書!BG11</f>
        <v/>
      </c>
      <c r="BH59" s="938"/>
      <c r="BI59" s="939" t="s">
        <v>160</v>
      </c>
      <c r="BJ59" s="938" t="str">
        <f>指定登録依頼書!BJ11</f>
        <v/>
      </c>
      <c r="BK59" s="938"/>
      <c r="BL59" s="939" t="s">
        <v>17</v>
      </c>
      <c r="BM59" s="94"/>
      <c r="BN59" s="4"/>
      <c r="BO59" s="981" t="str">
        <f>指定登録依頼書!BO11</f>
        <v/>
      </c>
      <c r="BP59" s="981"/>
      <c r="BQ59" s="981"/>
      <c r="BR59" s="981"/>
      <c r="BS59" s="939" t="s">
        <v>15</v>
      </c>
      <c r="BT59" s="938" t="str">
        <f>指定登録依頼書!BT11</f>
        <v/>
      </c>
      <c r="BU59" s="938"/>
      <c r="BV59" s="939" t="s">
        <v>160</v>
      </c>
      <c r="BW59" s="938" t="str">
        <f>指定登録依頼書!BW11</f>
        <v/>
      </c>
      <c r="BX59" s="938"/>
      <c r="BY59" s="939" t="s">
        <v>161</v>
      </c>
      <c r="BZ59" s="94"/>
      <c r="CA59" s="107"/>
      <c r="CB59" s="7"/>
      <c r="CC59" s="3"/>
      <c r="CD59" s="3"/>
      <c r="CE59" s="3"/>
      <c r="CF59" s="3"/>
      <c r="CG59" s="7"/>
      <c r="CH59" s="7"/>
      <c r="CI59" s="7"/>
      <c r="CJ59" s="129"/>
      <c r="CK59" s="4"/>
      <c r="CL59" s="4"/>
    </row>
    <row r="60" spans="1:102" s="9" customFormat="1" ht="7.5" customHeight="1" x14ac:dyDescent="0.2">
      <c r="A60" s="952" t="str">
        <f>指定登録依頼書!A12</f>
        <v/>
      </c>
      <c r="B60" s="953"/>
      <c r="C60" s="953"/>
      <c r="D60" s="953"/>
      <c r="E60" s="953"/>
      <c r="F60" s="953"/>
      <c r="G60" s="953"/>
      <c r="H60" s="953"/>
      <c r="I60" s="953"/>
      <c r="J60" s="953"/>
      <c r="K60" s="953"/>
      <c r="L60" s="953"/>
      <c r="M60" s="953"/>
      <c r="N60" s="953"/>
      <c r="O60" s="953"/>
      <c r="P60" s="953"/>
      <c r="Q60" s="953"/>
      <c r="R60" s="954"/>
      <c r="S60" s="6"/>
      <c r="T60" s="4"/>
      <c r="U60" s="731" t="s">
        <v>151</v>
      </c>
      <c r="V60" s="4"/>
      <c r="W60" s="94"/>
      <c r="X60" s="4"/>
      <c r="Y60" s="731" t="str">
        <f>指定登録依頼書!Y12</f>
        <v>□ 　日本人</v>
      </c>
      <c r="Z60" s="731"/>
      <c r="AA60" s="731"/>
      <c r="AB60" s="731"/>
      <c r="AC60" s="731"/>
      <c r="AD60" s="99"/>
      <c r="AE60" s="731" t="str">
        <f>指定登録依頼書!AE12</f>
        <v>□ 　外国人</v>
      </c>
      <c r="AF60" s="731"/>
      <c r="AG60" s="731"/>
      <c r="AH60" s="731"/>
      <c r="AI60" s="731"/>
      <c r="AJ60" s="4"/>
      <c r="AK60" s="811"/>
      <c r="AL60" s="812"/>
      <c r="AM60" s="812"/>
      <c r="AN60" s="812"/>
      <c r="AO60" s="812"/>
      <c r="AP60" s="812"/>
      <c r="AQ60" s="812"/>
      <c r="AR60" s="812"/>
      <c r="AS60" s="812"/>
      <c r="AT60" s="812"/>
      <c r="AU60" s="812"/>
      <c r="AV60" s="812"/>
      <c r="AW60" s="812"/>
      <c r="AX60" s="812"/>
      <c r="AY60" s="812"/>
      <c r="AZ60" s="978"/>
      <c r="BA60" s="17"/>
      <c r="BB60" s="981"/>
      <c r="BC60" s="981"/>
      <c r="BD60" s="981"/>
      <c r="BE60" s="981"/>
      <c r="BF60" s="939"/>
      <c r="BG60" s="938"/>
      <c r="BH60" s="938"/>
      <c r="BI60" s="939"/>
      <c r="BJ60" s="938"/>
      <c r="BK60" s="938"/>
      <c r="BL60" s="939"/>
      <c r="BM60" s="94"/>
      <c r="BN60" s="6"/>
      <c r="BO60" s="981"/>
      <c r="BP60" s="981"/>
      <c r="BQ60" s="981"/>
      <c r="BR60" s="981"/>
      <c r="BS60" s="939"/>
      <c r="BT60" s="938"/>
      <c r="BU60" s="938"/>
      <c r="BV60" s="939"/>
      <c r="BW60" s="938"/>
      <c r="BX60" s="938"/>
      <c r="BY60" s="939"/>
      <c r="BZ60" s="94"/>
      <c r="CA60" s="107"/>
      <c r="CB60" s="7"/>
      <c r="CC60" s="3"/>
      <c r="CD60" s="3"/>
      <c r="CE60" s="3"/>
      <c r="CF60" s="3"/>
      <c r="CG60" s="7"/>
      <c r="CH60" s="7"/>
      <c r="CI60" s="7"/>
      <c r="CJ60" s="129"/>
      <c r="CK60" s="4"/>
      <c r="CL60" s="4"/>
    </row>
    <row r="61" spans="1:102" s="9" customFormat="1" ht="15" customHeight="1" x14ac:dyDescent="0.2">
      <c r="A61" s="952"/>
      <c r="B61" s="953"/>
      <c r="C61" s="953"/>
      <c r="D61" s="953"/>
      <c r="E61" s="953"/>
      <c r="F61" s="953"/>
      <c r="G61" s="953"/>
      <c r="H61" s="953"/>
      <c r="I61" s="953"/>
      <c r="J61" s="953"/>
      <c r="K61" s="953"/>
      <c r="L61" s="953"/>
      <c r="M61" s="953"/>
      <c r="N61" s="953"/>
      <c r="O61" s="953"/>
      <c r="P61" s="953"/>
      <c r="Q61" s="953"/>
      <c r="R61" s="954"/>
      <c r="S61" s="107"/>
      <c r="T61" s="7"/>
      <c r="U61" s="731"/>
      <c r="V61" s="7"/>
      <c r="W61" s="108"/>
      <c r="Y61" s="731"/>
      <c r="Z61" s="731"/>
      <c r="AA61" s="731"/>
      <c r="AB61" s="731"/>
      <c r="AC61" s="731"/>
      <c r="AD61" s="7"/>
      <c r="AE61" s="731"/>
      <c r="AF61" s="731"/>
      <c r="AG61" s="731"/>
      <c r="AH61" s="731"/>
      <c r="AI61" s="731"/>
      <c r="AJ61" s="4"/>
      <c r="AK61" s="811"/>
      <c r="AL61" s="812"/>
      <c r="AM61" s="812"/>
      <c r="AN61" s="812"/>
      <c r="AO61" s="812"/>
      <c r="AP61" s="812"/>
      <c r="AQ61" s="812"/>
      <c r="AR61" s="812"/>
      <c r="AS61" s="812"/>
      <c r="AT61" s="812"/>
      <c r="AU61" s="812"/>
      <c r="AV61" s="812"/>
      <c r="AW61" s="812"/>
      <c r="AX61" s="812"/>
      <c r="AY61" s="812"/>
      <c r="AZ61" s="978"/>
      <c r="BA61" s="17"/>
      <c r="BB61" s="940" t="str">
        <f>指定登録依頼書!BB13</f>
        <v/>
      </c>
      <c r="BC61" s="940"/>
      <c r="BD61" s="940"/>
      <c r="BE61" s="940"/>
      <c r="BF61" s="940"/>
      <c r="BG61" s="375"/>
      <c r="BH61" s="375"/>
      <c r="BI61" s="374"/>
      <c r="BJ61" s="375"/>
      <c r="BK61" s="375"/>
      <c r="BL61" s="374"/>
      <c r="BM61" s="94"/>
      <c r="BN61" s="6"/>
      <c r="BO61" s="940" t="str">
        <f>指定登録依頼書!BO13</f>
        <v/>
      </c>
      <c r="BP61" s="940"/>
      <c r="BQ61" s="940"/>
      <c r="BR61" s="940"/>
      <c r="BS61" s="940"/>
      <c r="BT61" s="4"/>
      <c r="BU61" s="4"/>
      <c r="BV61" s="4"/>
      <c r="BW61" s="4"/>
      <c r="BX61" s="4"/>
      <c r="BY61" s="4"/>
      <c r="BZ61" s="94"/>
      <c r="CA61" s="107"/>
      <c r="CB61" s="7"/>
      <c r="CC61" s="3"/>
      <c r="CD61" s="3"/>
      <c r="CE61" s="3"/>
      <c r="CF61" s="3"/>
      <c r="CG61" s="7"/>
      <c r="CH61" s="7"/>
      <c r="CI61" s="7"/>
      <c r="CJ61" s="129"/>
      <c r="CK61" s="4"/>
      <c r="CL61" s="4"/>
    </row>
    <row r="62" spans="1:102" s="9" customFormat="1" ht="22.5" customHeight="1" thickBot="1" x14ac:dyDescent="0.25">
      <c r="A62" s="955"/>
      <c r="B62" s="956"/>
      <c r="C62" s="956"/>
      <c r="D62" s="956"/>
      <c r="E62" s="956"/>
      <c r="F62" s="956"/>
      <c r="G62" s="956"/>
      <c r="H62" s="956"/>
      <c r="I62" s="956"/>
      <c r="J62" s="956"/>
      <c r="K62" s="956"/>
      <c r="L62" s="956"/>
      <c r="M62" s="956"/>
      <c r="N62" s="956"/>
      <c r="O62" s="956"/>
      <c r="P62" s="956"/>
      <c r="Q62" s="956"/>
      <c r="R62" s="957"/>
      <c r="S62" s="942" t="str">
        <f>指定登録依頼書!S14</f>
        <v>□ 女（F）</v>
      </c>
      <c r="T62" s="943"/>
      <c r="U62" s="943"/>
      <c r="V62" s="943"/>
      <c r="W62" s="944"/>
      <c r="X62" s="77"/>
      <c r="Y62" s="77"/>
      <c r="Z62" s="77"/>
      <c r="AB62" s="60"/>
      <c r="AC62" s="60"/>
      <c r="AD62" s="60"/>
      <c r="AE62" s="60"/>
      <c r="AF62" s="60"/>
      <c r="AG62" s="77"/>
      <c r="AH62" s="77"/>
      <c r="AI62" s="77"/>
      <c r="AJ62" s="77"/>
      <c r="AK62" s="811"/>
      <c r="AL62" s="812"/>
      <c r="AM62" s="812"/>
      <c r="AN62" s="812"/>
      <c r="AO62" s="812"/>
      <c r="AP62" s="812"/>
      <c r="AQ62" s="812"/>
      <c r="AR62" s="812"/>
      <c r="AS62" s="812"/>
      <c r="AT62" s="812"/>
      <c r="AU62" s="812"/>
      <c r="AV62" s="812"/>
      <c r="AW62" s="812"/>
      <c r="AX62" s="812"/>
      <c r="AY62" s="812"/>
      <c r="AZ62" s="978"/>
      <c r="BA62" s="17"/>
      <c r="BB62" s="941"/>
      <c r="BC62" s="941"/>
      <c r="BD62" s="941"/>
      <c r="BE62" s="941"/>
      <c r="BF62" s="941"/>
      <c r="BG62" s="4"/>
      <c r="BH62" s="4"/>
      <c r="BI62" s="4"/>
      <c r="BJ62" s="4"/>
      <c r="BK62" s="4"/>
      <c r="BL62" s="4"/>
      <c r="BM62" s="94"/>
      <c r="BN62" s="6"/>
      <c r="BO62" s="941"/>
      <c r="BP62" s="941"/>
      <c r="BQ62" s="941"/>
      <c r="BR62" s="941"/>
      <c r="BS62" s="941"/>
      <c r="BT62" s="3"/>
      <c r="BU62" s="3"/>
      <c r="BV62" s="4"/>
      <c r="BW62" s="3"/>
      <c r="BX62" s="3"/>
      <c r="BY62" s="4"/>
      <c r="BZ62" s="94"/>
      <c r="CA62" s="107"/>
      <c r="CB62" s="7"/>
      <c r="CC62" s="3"/>
      <c r="CD62" s="3"/>
      <c r="CE62" s="3"/>
      <c r="CF62" s="3"/>
      <c r="CG62" s="7"/>
      <c r="CH62" s="7"/>
      <c r="CI62" s="7"/>
      <c r="CJ62" s="129"/>
      <c r="CK62" s="4"/>
      <c r="CL62" s="4"/>
    </row>
    <row r="63" spans="1:102" s="9" customFormat="1" ht="15" customHeight="1" thickTop="1" x14ac:dyDescent="0.2">
      <c r="A63" s="115"/>
      <c r="B63" s="945" t="s">
        <v>162</v>
      </c>
      <c r="C63" s="945"/>
      <c r="D63" s="945"/>
      <c r="E63" s="945"/>
      <c r="F63" s="945"/>
      <c r="G63" s="945"/>
      <c r="H63" s="945"/>
      <c r="I63" s="945"/>
      <c r="J63" s="945"/>
      <c r="K63" s="945"/>
      <c r="L63" s="945"/>
      <c r="M63" s="945"/>
      <c r="N63" s="945"/>
      <c r="O63" s="945"/>
      <c r="P63" s="945"/>
      <c r="Q63" s="945"/>
      <c r="R63" s="945"/>
      <c r="S63" s="946"/>
      <c r="T63" s="946"/>
      <c r="U63" s="946"/>
      <c r="V63" s="946"/>
      <c r="W63" s="946"/>
      <c r="X63" s="946"/>
      <c r="Y63" s="946"/>
      <c r="Z63" s="946"/>
      <c r="AA63" s="946"/>
      <c r="AB63" s="946"/>
      <c r="AC63" s="946"/>
      <c r="AD63" s="946"/>
      <c r="AE63" s="946"/>
      <c r="AF63" s="946"/>
      <c r="AG63" s="946"/>
      <c r="AH63" s="946"/>
      <c r="AI63" s="946"/>
      <c r="AJ63" s="946"/>
      <c r="AK63" s="946"/>
      <c r="AL63" s="946"/>
      <c r="AM63" s="946"/>
      <c r="AN63" s="946"/>
      <c r="AO63" s="946"/>
      <c r="AP63" s="946"/>
      <c r="AQ63" s="946"/>
      <c r="AR63" s="946"/>
      <c r="AS63" s="946"/>
      <c r="AT63" s="946"/>
      <c r="AU63" s="946"/>
      <c r="AV63" s="946"/>
      <c r="AW63" s="946"/>
      <c r="AX63" s="946"/>
      <c r="AY63" s="946"/>
      <c r="AZ63" s="947"/>
      <c r="BA63" s="917" t="s">
        <v>128</v>
      </c>
      <c r="BB63" s="791"/>
      <c r="BC63" s="791"/>
      <c r="BD63" s="791"/>
      <c r="BE63" s="791"/>
      <c r="BF63" s="791"/>
      <c r="BG63" s="791"/>
      <c r="BH63" s="791"/>
      <c r="BI63" s="791"/>
      <c r="BJ63" s="791"/>
      <c r="BK63" s="791"/>
      <c r="BL63" s="791"/>
      <c r="BM63" s="791"/>
      <c r="BN63" s="791"/>
      <c r="BO63" s="791"/>
      <c r="BP63" s="791"/>
      <c r="BQ63" s="791"/>
      <c r="BR63" s="791"/>
      <c r="BS63" s="791"/>
      <c r="BT63" s="791"/>
      <c r="BU63" s="791"/>
      <c r="BV63" s="791"/>
      <c r="BW63" s="791"/>
      <c r="BX63" s="791"/>
      <c r="BY63" s="791"/>
      <c r="BZ63" s="791"/>
      <c r="CA63" s="853" t="s">
        <v>163</v>
      </c>
      <c r="CB63" s="854"/>
      <c r="CC63" s="854"/>
      <c r="CD63" s="854"/>
      <c r="CE63" s="854"/>
      <c r="CF63" s="854"/>
      <c r="CG63" s="854"/>
      <c r="CH63" s="854"/>
      <c r="CI63" s="854"/>
      <c r="CJ63" s="905"/>
      <c r="CK63" s="7"/>
      <c r="CL63" s="7"/>
      <c r="CM63" s="7"/>
      <c r="CN63" s="7"/>
      <c r="CO63" s="7"/>
      <c r="CP63" s="7"/>
      <c r="CQ63" s="7"/>
      <c r="CR63" s="7"/>
      <c r="CS63" s="7"/>
      <c r="CT63" s="7"/>
      <c r="CU63" s="7"/>
      <c r="CV63" s="7"/>
      <c r="CW63" s="7"/>
      <c r="CX63" s="7"/>
    </row>
    <row r="64" spans="1:102" s="9" customFormat="1" ht="15" customHeight="1" x14ac:dyDescent="0.2">
      <c r="A64" s="115"/>
      <c r="B64" s="945"/>
      <c r="C64" s="945"/>
      <c r="D64" s="945"/>
      <c r="E64" s="945"/>
      <c r="F64" s="945"/>
      <c r="G64" s="945"/>
      <c r="H64" s="945"/>
      <c r="I64" s="945"/>
      <c r="J64" s="945"/>
      <c r="K64" s="945"/>
      <c r="L64" s="945"/>
      <c r="M64" s="945"/>
      <c r="N64" s="945"/>
      <c r="O64" s="945"/>
      <c r="P64" s="945"/>
      <c r="Q64" s="945"/>
      <c r="R64" s="945"/>
      <c r="S64" s="945"/>
      <c r="T64" s="945"/>
      <c r="U64" s="945"/>
      <c r="V64" s="945"/>
      <c r="W64" s="945"/>
      <c r="X64" s="945"/>
      <c r="Y64" s="945"/>
      <c r="Z64" s="945"/>
      <c r="AA64" s="945"/>
      <c r="AB64" s="945"/>
      <c r="AC64" s="945"/>
      <c r="AD64" s="945"/>
      <c r="AE64" s="945"/>
      <c r="AF64" s="945"/>
      <c r="AG64" s="945"/>
      <c r="AH64" s="945"/>
      <c r="AI64" s="945"/>
      <c r="AJ64" s="945"/>
      <c r="AK64" s="945"/>
      <c r="AL64" s="945"/>
      <c r="AM64" s="945"/>
      <c r="AN64" s="945"/>
      <c r="AO64" s="945"/>
      <c r="AP64" s="945"/>
      <c r="AQ64" s="945"/>
      <c r="AR64" s="945"/>
      <c r="AS64" s="945"/>
      <c r="AT64" s="945"/>
      <c r="AU64" s="945"/>
      <c r="AV64" s="945"/>
      <c r="AW64" s="945"/>
      <c r="AX64" s="945"/>
      <c r="AY64" s="945"/>
      <c r="AZ64" s="948"/>
      <c r="BA64" s="906" t="str">
        <f>指定登録依頼書!BA16</f>
        <v/>
      </c>
      <c r="BB64" s="757"/>
      <c r="BC64" s="757"/>
      <c r="BD64" s="757"/>
      <c r="BE64" s="757"/>
      <c r="BF64" s="757"/>
      <c r="BG64" s="757"/>
      <c r="BH64" s="757"/>
      <c r="BI64" s="757"/>
      <c r="BJ64" s="757"/>
      <c r="BK64" s="757"/>
      <c r="BL64" s="757"/>
      <c r="BM64" s="757"/>
      <c r="BN64" s="757"/>
      <c r="BO64" s="757"/>
      <c r="BP64" s="757"/>
      <c r="BQ64" s="757"/>
      <c r="BR64" s="757"/>
      <c r="BS64" s="757"/>
      <c r="BT64" s="757"/>
      <c r="BU64" s="757"/>
      <c r="BV64" s="757"/>
      <c r="BW64" s="757"/>
      <c r="BX64" s="757"/>
      <c r="BY64" s="757"/>
      <c r="BZ64" s="757"/>
      <c r="CA64" s="856"/>
      <c r="CB64" s="780"/>
      <c r="CC64" s="780"/>
      <c r="CD64" s="780"/>
      <c r="CE64" s="780"/>
      <c r="CF64" s="780"/>
      <c r="CG64" s="780"/>
      <c r="CH64" s="780"/>
      <c r="CI64" s="780"/>
      <c r="CJ64" s="860"/>
      <c r="CK64" s="7"/>
      <c r="CL64" s="7"/>
      <c r="CM64" s="7"/>
      <c r="CN64" s="7"/>
      <c r="CO64" s="7"/>
      <c r="CP64" s="7"/>
      <c r="CQ64" s="7"/>
      <c r="CR64" s="7"/>
      <c r="CS64" s="7"/>
      <c r="CT64" s="7"/>
      <c r="CU64" s="7"/>
      <c r="CV64" s="7"/>
      <c r="CW64" s="7"/>
      <c r="CX64" s="7"/>
    </row>
    <row r="65" spans="1:102" s="9" customFormat="1" ht="15" customHeight="1" thickBot="1" x14ac:dyDescent="0.25">
      <c r="A65" s="116"/>
      <c r="B65" s="949"/>
      <c r="C65" s="949"/>
      <c r="D65" s="949"/>
      <c r="E65" s="949"/>
      <c r="F65" s="949"/>
      <c r="G65" s="949"/>
      <c r="H65" s="949"/>
      <c r="I65" s="949"/>
      <c r="J65" s="949"/>
      <c r="K65" s="949"/>
      <c r="L65" s="949"/>
      <c r="M65" s="949"/>
      <c r="N65" s="949"/>
      <c r="O65" s="949"/>
      <c r="P65" s="949"/>
      <c r="Q65" s="949"/>
      <c r="R65" s="949"/>
      <c r="S65" s="949"/>
      <c r="T65" s="949"/>
      <c r="U65" s="949"/>
      <c r="V65" s="949"/>
      <c r="W65" s="949"/>
      <c r="X65" s="949"/>
      <c r="Y65" s="949"/>
      <c r="Z65" s="949"/>
      <c r="AA65" s="949"/>
      <c r="AB65" s="949"/>
      <c r="AC65" s="949"/>
      <c r="AD65" s="949"/>
      <c r="AE65" s="949"/>
      <c r="AF65" s="949"/>
      <c r="AG65" s="949"/>
      <c r="AH65" s="949"/>
      <c r="AI65" s="949"/>
      <c r="AJ65" s="949"/>
      <c r="AK65" s="949"/>
      <c r="AL65" s="949"/>
      <c r="AM65" s="949"/>
      <c r="AN65" s="949"/>
      <c r="AO65" s="949"/>
      <c r="AP65" s="949"/>
      <c r="AQ65" s="949"/>
      <c r="AR65" s="949"/>
      <c r="AS65" s="949"/>
      <c r="AT65" s="949"/>
      <c r="AU65" s="949"/>
      <c r="AV65" s="949"/>
      <c r="AW65" s="949"/>
      <c r="AX65" s="949"/>
      <c r="AY65" s="949"/>
      <c r="AZ65" s="950"/>
      <c r="BA65" s="907"/>
      <c r="BB65" s="908"/>
      <c r="BC65" s="908"/>
      <c r="BD65" s="908"/>
      <c r="BE65" s="908"/>
      <c r="BF65" s="908"/>
      <c r="BG65" s="908"/>
      <c r="BH65" s="908"/>
      <c r="BI65" s="908"/>
      <c r="BJ65" s="908"/>
      <c r="BK65" s="908"/>
      <c r="BL65" s="908"/>
      <c r="BM65" s="908"/>
      <c r="BN65" s="908"/>
      <c r="BO65" s="908"/>
      <c r="BP65" s="908"/>
      <c r="BQ65" s="908"/>
      <c r="BR65" s="908"/>
      <c r="BS65" s="908"/>
      <c r="BT65" s="908"/>
      <c r="BU65" s="908"/>
      <c r="BV65" s="908"/>
      <c r="BW65" s="908"/>
      <c r="BX65" s="908"/>
      <c r="BY65" s="908"/>
      <c r="BZ65" s="908"/>
      <c r="CA65" s="909"/>
      <c r="CB65" s="731"/>
      <c r="CC65" s="731"/>
      <c r="CD65" s="731"/>
      <c r="CE65" s="731"/>
      <c r="CF65" s="731"/>
      <c r="CG65" s="731"/>
      <c r="CH65" s="731"/>
      <c r="CI65" s="731"/>
      <c r="CJ65" s="910"/>
      <c r="CK65" s="7"/>
      <c r="CL65" s="7"/>
      <c r="CM65" s="7"/>
      <c r="CN65" s="7"/>
      <c r="CO65" s="7"/>
      <c r="CP65" s="7"/>
      <c r="CQ65" s="7"/>
      <c r="CR65" s="7"/>
      <c r="CS65" s="7"/>
      <c r="CT65" s="7"/>
      <c r="CU65" s="7"/>
      <c r="CV65" s="7"/>
      <c r="CW65" s="7"/>
      <c r="CX65" s="7"/>
    </row>
    <row r="66" spans="1:102" s="9" customFormat="1" ht="15" customHeight="1" thickTop="1" x14ac:dyDescent="0.2">
      <c r="A66" s="911" t="s">
        <v>165</v>
      </c>
      <c r="B66" s="912"/>
      <c r="C66" s="915" t="s">
        <v>166</v>
      </c>
      <c r="D66" s="916"/>
      <c r="E66" s="916"/>
      <c r="F66" s="916"/>
      <c r="G66" s="916"/>
      <c r="H66" s="916"/>
      <c r="I66" s="916"/>
      <c r="J66" s="916"/>
      <c r="K66" s="916"/>
      <c r="L66" s="916"/>
      <c r="M66" s="916"/>
      <c r="N66" s="916"/>
      <c r="O66" s="916"/>
      <c r="P66" s="916"/>
      <c r="Q66" s="916"/>
      <c r="R66" s="916"/>
      <c r="S66" s="916"/>
      <c r="T66" s="916"/>
      <c r="U66" s="916"/>
      <c r="V66" s="916"/>
      <c r="W66" s="916"/>
      <c r="X66" s="916"/>
      <c r="Y66" s="916"/>
      <c r="Z66" s="916"/>
      <c r="AA66" s="916"/>
      <c r="AB66" s="916"/>
      <c r="AC66" s="916"/>
      <c r="AD66" s="916"/>
      <c r="AE66" s="916"/>
      <c r="AF66" s="916"/>
      <c r="AG66" s="916"/>
      <c r="AH66" s="916"/>
      <c r="AI66" s="916"/>
      <c r="AJ66" s="916"/>
      <c r="AK66" s="916"/>
      <c r="AL66" s="916"/>
      <c r="AM66" s="916"/>
      <c r="AN66" s="916"/>
      <c r="AO66" s="916"/>
      <c r="AP66" s="916"/>
      <c r="AQ66" s="916"/>
      <c r="AR66" s="916"/>
      <c r="AS66" s="916"/>
      <c r="AT66" s="916"/>
      <c r="AU66" s="916"/>
      <c r="AV66" s="916"/>
      <c r="AW66" s="916"/>
      <c r="AX66" s="916"/>
      <c r="AY66" s="916"/>
      <c r="AZ66" s="916"/>
      <c r="BA66" s="917" t="s">
        <v>167</v>
      </c>
      <c r="BB66" s="791"/>
      <c r="BC66" s="791"/>
      <c r="BD66" s="791"/>
      <c r="BE66" s="791"/>
      <c r="BF66" s="791"/>
      <c r="BG66" s="791"/>
      <c r="BH66" s="791"/>
      <c r="BI66" s="791"/>
      <c r="BJ66" s="791"/>
      <c r="BK66" s="791"/>
      <c r="BL66" s="791"/>
      <c r="BM66" s="791"/>
      <c r="BN66" s="791"/>
      <c r="BO66" s="791"/>
      <c r="BP66" s="791"/>
      <c r="BQ66" s="791"/>
      <c r="BR66" s="791"/>
      <c r="BS66" s="791"/>
      <c r="BT66" s="792"/>
      <c r="BU66" s="864" t="s">
        <v>130</v>
      </c>
      <c r="BV66" s="865"/>
      <c r="BW66" s="865"/>
      <c r="BX66" s="865"/>
      <c r="BY66" s="865"/>
      <c r="BZ66" s="865"/>
      <c r="CA66" s="909"/>
      <c r="CB66" s="731"/>
      <c r="CC66" s="731"/>
      <c r="CD66" s="731"/>
      <c r="CE66" s="731"/>
      <c r="CF66" s="731"/>
      <c r="CG66" s="731"/>
      <c r="CH66" s="731"/>
      <c r="CI66" s="731"/>
      <c r="CJ66" s="910"/>
      <c r="CK66" s="7"/>
      <c r="CL66" s="7"/>
      <c r="CM66" s="7"/>
      <c r="CN66" s="7"/>
      <c r="CO66" s="7"/>
      <c r="CP66" s="7"/>
      <c r="CQ66" s="7"/>
      <c r="CR66" s="7"/>
      <c r="CS66" s="7"/>
      <c r="CT66" s="7"/>
      <c r="CU66" s="7"/>
      <c r="CV66" s="7"/>
      <c r="CW66" s="7"/>
      <c r="CX66" s="7"/>
    </row>
    <row r="67" spans="1:102" s="9" customFormat="1" ht="15" customHeight="1" x14ac:dyDescent="0.2">
      <c r="A67" s="913"/>
      <c r="B67" s="914"/>
      <c r="C67" s="756" t="str">
        <f>指定登録依頼書!C19</f>
        <v>　</v>
      </c>
      <c r="D67" s="757"/>
      <c r="E67" s="757"/>
      <c r="F67" s="757"/>
      <c r="G67" s="757"/>
      <c r="H67" s="757"/>
      <c r="I67" s="757"/>
      <c r="J67" s="757"/>
      <c r="K67" s="757"/>
      <c r="L67" s="757"/>
      <c r="M67" s="757"/>
      <c r="N67" s="757"/>
      <c r="O67" s="757"/>
      <c r="P67" s="757"/>
      <c r="Q67" s="757"/>
      <c r="R67" s="757"/>
      <c r="S67" s="757"/>
      <c r="T67" s="757"/>
      <c r="U67" s="757"/>
      <c r="V67" s="757"/>
      <c r="W67" s="757"/>
      <c r="X67" s="757"/>
      <c r="Y67" s="757"/>
      <c r="Z67" s="757"/>
      <c r="AA67" s="757"/>
      <c r="AB67" s="757"/>
      <c r="AC67" s="757"/>
      <c r="AD67" s="757"/>
      <c r="AE67" s="757"/>
      <c r="AF67" s="757"/>
      <c r="AG67" s="757"/>
      <c r="AH67" s="757"/>
      <c r="AI67" s="757"/>
      <c r="AJ67" s="757"/>
      <c r="AK67" s="757"/>
      <c r="AL67" s="757"/>
      <c r="AM67" s="757"/>
      <c r="AN67" s="757"/>
      <c r="AO67" s="757"/>
      <c r="AP67" s="757"/>
      <c r="AQ67" s="757"/>
      <c r="AR67" s="757"/>
      <c r="AS67" s="757"/>
      <c r="AT67" s="757"/>
      <c r="AU67" s="757"/>
      <c r="AV67" s="757"/>
      <c r="AW67" s="757"/>
      <c r="AX67" s="757"/>
      <c r="AY67" s="757"/>
      <c r="AZ67" s="757"/>
      <c r="BA67" s="906" t="str">
        <f>指定登録依頼書!BA19</f>
        <v/>
      </c>
      <c r="BB67" s="757"/>
      <c r="BC67" s="757"/>
      <c r="BD67" s="757"/>
      <c r="BE67" s="757"/>
      <c r="BF67" s="757"/>
      <c r="BG67" s="757"/>
      <c r="BH67" s="757"/>
      <c r="BI67" s="757"/>
      <c r="BJ67" s="757"/>
      <c r="BK67" s="757"/>
      <c r="BL67" s="757"/>
      <c r="BM67" s="757"/>
      <c r="BN67" s="757"/>
      <c r="BO67" s="757"/>
      <c r="BP67" s="757"/>
      <c r="BQ67" s="757"/>
      <c r="BR67" s="757"/>
      <c r="BS67" s="757"/>
      <c r="BT67" s="919"/>
      <c r="BU67" s="921" t="s">
        <v>168</v>
      </c>
      <c r="BV67" s="731"/>
      <c r="BW67" s="731"/>
      <c r="BX67" s="731"/>
      <c r="BY67" s="731"/>
      <c r="BZ67" s="731"/>
      <c r="CA67" s="909"/>
      <c r="CB67" s="731"/>
      <c r="CC67" s="731"/>
      <c r="CD67" s="731"/>
      <c r="CE67" s="731"/>
      <c r="CF67" s="731"/>
      <c r="CG67" s="731"/>
      <c r="CH67" s="731"/>
      <c r="CI67" s="731"/>
      <c r="CJ67" s="910"/>
      <c r="CK67" s="27"/>
      <c r="CL67" s="27"/>
      <c r="CM67" s="27"/>
      <c r="CN67" s="27"/>
      <c r="CO67" s="27"/>
      <c r="CP67" s="27"/>
      <c r="CQ67" s="27"/>
      <c r="CR67" s="27"/>
      <c r="CS67" s="27"/>
      <c r="CT67" s="27"/>
      <c r="CU67" s="27"/>
      <c r="CV67" s="27"/>
      <c r="CW67" s="27"/>
      <c r="CX67" s="27"/>
    </row>
    <row r="68" spans="1:102" s="9" customFormat="1" ht="15" customHeight="1" x14ac:dyDescent="0.2">
      <c r="A68" s="913"/>
      <c r="B68" s="914"/>
      <c r="C68" s="918"/>
      <c r="D68" s="908"/>
      <c r="E68" s="908"/>
      <c r="F68" s="908"/>
      <c r="G68" s="908"/>
      <c r="H68" s="908"/>
      <c r="I68" s="908"/>
      <c r="J68" s="908"/>
      <c r="K68" s="908"/>
      <c r="L68" s="908"/>
      <c r="M68" s="908"/>
      <c r="N68" s="908"/>
      <c r="O68" s="908"/>
      <c r="P68" s="908"/>
      <c r="Q68" s="908"/>
      <c r="R68" s="908"/>
      <c r="S68" s="908"/>
      <c r="T68" s="908"/>
      <c r="U68" s="908"/>
      <c r="V68" s="908"/>
      <c r="W68" s="908"/>
      <c r="X68" s="908"/>
      <c r="Y68" s="908"/>
      <c r="Z68" s="908"/>
      <c r="AA68" s="908"/>
      <c r="AB68" s="908"/>
      <c r="AC68" s="908"/>
      <c r="AD68" s="908"/>
      <c r="AE68" s="908"/>
      <c r="AF68" s="908"/>
      <c r="AG68" s="908"/>
      <c r="AH68" s="908"/>
      <c r="AI68" s="908"/>
      <c r="AJ68" s="908"/>
      <c r="AK68" s="908"/>
      <c r="AL68" s="908"/>
      <c r="AM68" s="908"/>
      <c r="AN68" s="908"/>
      <c r="AO68" s="908"/>
      <c r="AP68" s="908"/>
      <c r="AQ68" s="908"/>
      <c r="AR68" s="908"/>
      <c r="AS68" s="908"/>
      <c r="AT68" s="908"/>
      <c r="AU68" s="908"/>
      <c r="AV68" s="908"/>
      <c r="AW68" s="908"/>
      <c r="AX68" s="908"/>
      <c r="AY68" s="908"/>
      <c r="AZ68" s="908"/>
      <c r="BA68" s="906"/>
      <c r="BB68" s="757"/>
      <c r="BC68" s="757"/>
      <c r="BD68" s="757"/>
      <c r="BE68" s="757"/>
      <c r="BF68" s="757"/>
      <c r="BG68" s="757"/>
      <c r="BH68" s="757"/>
      <c r="BI68" s="757"/>
      <c r="BJ68" s="757"/>
      <c r="BK68" s="757"/>
      <c r="BL68" s="757"/>
      <c r="BM68" s="757"/>
      <c r="BN68" s="757"/>
      <c r="BO68" s="757"/>
      <c r="BP68" s="757"/>
      <c r="BQ68" s="757"/>
      <c r="BR68" s="757"/>
      <c r="BS68" s="757"/>
      <c r="BT68" s="919"/>
      <c r="BU68" s="922" t="str">
        <f>指定登録依頼書!BU20</f>
        <v/>
      </c>
      <c r="BV68" s="923"/>
      <c r="BW68" s="923"/>
      <c r="BX68" s="923"/>
      <c r="BY68" s="923"/>
      <c r="BZ68" s="923"/>
      <c r="CA68" s="909"/>
      <c r="CB68" s="731"/>
      <c r="CC68" s="731"/>
      <c r="CD68" s="731"/>
      <c r="CE68" s="731"/>
      <c r="CF68" s="731"/>
      <c r="CG68" s="731"/>
      <c r="CH68" s="731"/>
      <c r="CI68" s="731"/>
      <c r="CJ68" s="910"/>
      <c r="CK68" s="27"/>
      <c r="CL68" s="27"/>
      <c r="CM68" s="27"/>
      <c r="CN68" s="27"/>
      <c r="CO68" s="27"/>
      <c r="CP68" s="27"/>
      <c r="CQ68" s="27"/>
      <c r="CR68" s="27"/>
      <c r="CS68" s="27"/>
      <c r="CT68" s="27"/>
      <c r="CU68" s="27"/>
      <c r="CV68" s="27"/>
      <c r="CW68" s="27"/>
      <c r="CX68" s="27"/>
    </row>
    <row r="69" spans="1:102" s="9" customFormat="1" ht="15" customHeight="1" x14ac:dyDescent="0.2">
      <c r="A69" s="913"/>
      <c r="B69" s="914"/>
      <c r="C69" s="733" t="s">
        <v>171</v>
      </c>
      <c r="D69" s="734"/>
      <c r="E69" s="734"/>
      <c r="F69" s="91" t="s">
        <v>172</v>
      </c>
      <c r="G69" s="926" t="str">
        <f>指定登録依頼書!G21</f>
        <v/>
      </c>
      <c r="H69" s="926"/>
      <c r="I69" s="926"/>
      <c r="J69" s="91" t="s">
        <v>33</v>
      </c>
      <c r="K69" s="926" t="str">
        <f>指定登録依頼書!K21</f>
        <v/>
      </c>
      <c r="L69" s="926"/>
      <c r="M69" s="926"/>
      <c r="N69" s="926"/>
      <c r="O69" s="92"/>
      <c r="P69" s="92"/>
      <c r="Q69" s="92"/>
      <c r="R69" s="92"/>
      <c r="S69" s="92"/>
      <c r="T69" s="92"/>
      <c r="U69" s="92"/>
      <c r="V69" s="92"/>
      <c r="W69" s="92"/>
      <c r="X69" s="92"/>
      <c r="Y69" s="92"/>
      <c r="Z69" s="92"/>
      <c r="AA69" s="92"/>
      <c r="AB69" s="92"/>
      <c r="AC69" s="92"/>
      <c r="AD69" s="92"/>
      <c r="AE69" s="92"/>
      <c r="AF69" s="92"/>
      <c r="AG69" s="734" t="s">
        <v>173</v>
      </c>
      <c r="AH69" s="734"/>
      <c r="AI69" s="734"/>
      <c r="AJ69" s="734"/>
      <c r="AK69" s="926" t="str">
        <f>★入力シート★!G19 &amp; ""</f>
        <v/>
      </c>
      <c r="AL69" s="926"/>
      <c r="AM69" s="926"/>
      <c r="AN69" s="926"/>
      <c r="AO69" s="926"/>
      <c r="AP69" s="91" t="s">
        <v>36</v>
      </c>
      <c r="AQ69" s="926" t="str">
        <f>★入力シート★!L19 &amp; ""</f>
        <v/>
      </c>
      <c r="AR69" s="926"/>
      <c r="AS69" s="926"/>
      <c r="AT69" s="91" t="s">
        <v>37</v>
      </c>
      <c r="AU69" s="926" t="str">
        <f>★入力シート★!Q19 &amp; ""</f>
        <v/>
      </c>
      <c r="AV69" s="926"/>
      <c r="AW69" s="926"/>
      <c r="AX69" s="926"/>
      <c r="AY69" s="926"/>
      <c r="AZ69" s="927"/>
      <c r="BA69" s="906"/>
      <c r="BB69" s="757"/>
      <c r="BC69" s="757"/>
      <c r="BD69" s="757"/>
      <c r="BE69" s="757"/>
      <c r="BF69" s="757"/>
      <c r="BG69" s="757"/>
      <c r="BH69" s="757"/>
      <c r="BI69" s="757"/>
      <c r="BJ69" s="757"/>
      <c r="BK69" s="757"/>
      <c r="BL69" s="757"/>
      <c r="BM69" s="757"/>
      <c r="BN69" s="757"/>
      <c r="BO69" s="757"/>
      <c r="BP69" s="757"/>
      <c r="BQ69" s="757"/>
      <c r="BR69" s="757"/>
      <c r="BS69" s="757"/>
      <c r="BT69" s="919"/>
      <c r="BU69" s="922"/>
      <c r="BV69" s="923"/>
      <c r="BW69" s="923"/>
      <c r="BX69" s="923"/>
      <c r="BY69" s="923"/>
      <c r="BZ69" s="923"/>
      <c r="CA69" s="909"/>
      <c r="CB69" s="731"/>
      <c r="CC69" s="731"/>
      <c r="CD69" s="731"/>
      <c r="CE69" s="731"/>
      <c r="CF69" s="731"/>
      <c r="CG69" s="731"/>
      <c r="CH69" s="731"/>
      <c r="CI69" s="731"/>
      <c r="CJ69" s="910"/>
      <c r="CK69" s="7"/>
      <c r="CL69" s="7"/>
      <c r="CM69" s="7"/>
      <c r="CN69" s="7"/>
      <c r="CO69" s="7"/>
      <c r="CP69" s="7"/>
      <c r="CR69" s="7"/>
      <c r="CS69" s="7"/>
      <c r="CT69" s="7"/>
      <c r="CU69" s="7"/>
      <c r="CV69" s="7"/>
      <c r="CW69" s="7"/>
      <c r="CX69" s="7"/>
    </row>
    <row r="70" spans="1:102" s="9" customFormat="1" ht="15" customHeight="1" x14ac:dyDescent="0.2">
      <c r="A70" s="928" t="s">
        <v>174</v>
      </c>
      <c r="B70" s="929"/>
      <c r="C70" s="930" t="str">
        <f>指定登録依頼書!C22</f>
        <v/>
      </c>
      <c r="D70" s="931"/>
      <c r="E70" s="931"/>
      <c r="F70" s="931"/>
      <c r="G70" s="931"/>
      <c r="H70" s="931"/>
      <c r="I70" s="931"/>
      <c r="J70" s="931"/>
      <c r="K70" s="931"/>
      <c r="L70" s="931"/>
      <c r="M70" s="931"/>
      <c r="N70" s="931"/>
      <c r="O70" s="931"/>
      <c r="P70" s="931"/>
      <c r="Q70" s="931"/>
      <c r="R70" s="931"/>
      <c r="S70" s="931"/>
      <c r="T70" s="931"/>
      <c r="U70" s="931"/>
      <c r="V70" s="931"/>
      <c r="W70" s="931"/>
      <c r="X70" s="931"/>
      <c r="Y70" s="931"/>
      <c r="Z70" s="931"/>
      <c r="AA70" s="931"/>
      <c r="AB70" s="931"/>
      <c r="AC70" s="931"/>
      <c r="AD70" s="931"/>
      <c r="AE70" s="931"/>
      <c r="AF70" s="931"/>
      <c r="AG70" s="931"/>
      <c r="AH70" s="931"/>
      <c r="AI70" s="931"/>
      <c r="AJ70" s="931"/>
      <c r="AK70" s="931"/>
      <c r="AL70" s="931"/>
      <c r="AM70" s="931"/>
      <c r="AN70" s="931"/>
      <c r="AO70" s="931"/>
      <c r="AP70" s="931"/>
      <c r="AQ70" s="931"/>
      <c r="AR70" s="931"/>
      <c r="AS70" s="931"/>
      <c r="AT70" s="931"/>
      <c r="AU70" s="931"/>
      <c r="AV70" s="931"/>
      <c r="AW70" s="931"/>
      <c r="AX70" s="931"/>
      <c r="AY70" s="931"/>
      <c r="AZ70" s="931"/>
      <c r="BA70" s="907"/>
      <c r="BB70" s="908"/>
      <c r="BC70" s="908"/>
      <c r="BD70" s="908"/>
      <c r="BE70" s="908"/>
      <c r="BF70" s="908"/>
      <c r="BG70" s="908"/>
      <c r="BH70" s="908"/>
      <c r="BI70" s="908"/>
      <c r="BJ70" s="908"/>
      <c r="BK70" s="908"/>
      <c r="BL70" s="908"/>
      <c r="BM70" s="908"/>
      <c r="BN70" s="908"/>
      <c r="BO70" s="908"/>
      <c r="BP70" s="908"/>
      <c r="BQ70" s="908"/>
      <c r="BR70" s="908"/>
      <c r="BS70" s="908"/>
      <c r="BT70" s="920"/>
      <c r="BU70" s="924"/>
      <c r="BV70" s="925"/>
      <c r="BW70" s="925"/>
      <c r="BX70" s="925"/>
      <c r="BY70" s="925"/>
      <c r="BZ70" s="925"/>
      <c r="CA70" s="856"/>
      <c r="CB70" s="780"/>
      <c r="CC70" s="780"/>
      <c r="CD70" s="780"/>
      <c r="CE70" s="780"/>
      <c r="CF70" s="780"/>
      <c r="CG70" s="780"/>
      <c r="CH70" s="780"/>
      <c r="CI70" s="780"/>
      <c r="CJ70" s="860"/>
      <c r="CK70" s="7"/>
      <c r="CL70" s="7"/>
      <c r="CM70" s="7"/>
      <c r="CN70" s="7"/>
      <c r="CO70" s="7"/>
      <c r="CP70" s="7"/>
      <c r="CQ70" s="7"/>
      <c r="CR70" s="7"/>
      <c r="CS70" s="7"/>
      <c r="CT70" s="7"/>
      <c r="CU70" s="7"/>
      <c r="CV70" s="7"/>
      <c r="CW70" s="7"/>
      <c r="CX70" s="7"/>
    </row>
    <row r="71" spans="1:102" s="9" customFormat="1" ht="15" customHeight="1" x14ac:dyDescent="0.2">
      <c r="A71" s="928"/>
      <c r="B71" s="929"/>
      <c r="C71" s="930"/>
      <c r="D71" s="931"/>
      <c r="E71" s="931"/>
      <c r="F71" s="931"/>
      <c r="G71" s="931"/>
      <c r="H71" s="931"/>
      <c r="I71" s="931"/>
      <c r="J71" s="931"/>
      <c r="K71" s="931"/>
      <c r="L71" s="931"/>
      <c r="M71" s="931"/>
      <c r="N71" s="931"/>
      <c r="O71" s="931"/>
      <c r="P71" s="931"/>
      <c r="Q71" s="931"/>
      <c r="R71" s="931"/>
      <c r="S71" s="931"/>
      <c r="T71" s="931"/>
      <c r="U71" s="931"/>
      <c r="V71" s="931"/>
      <c r="W71" s="931"/>
      <c r="X71" s="931"/>
      <c r="Y71" s="931"/>
      <c r="Z71" s="931"/>
      <c r="AA71" s="931"/>
      <c r="AB71" s="931"/>
      <c r="AC71" s="931"/>
      <c r="AD71" s="931"/>
      <c r="AE71" s="931"/>
      <c r="AF71" s="931"/>
      <c r="AG71" s="931"/>
      <c r="AH71" s="931"/>
      <c r="AI71" s="931"/>
      <c r="AJ71" s="931"/>
      <c r="AK71" s="931"/>
      <c r="AL71" s="931"/>
      <c r="AM71" s="931"/>
      <c r="AN71" s="931"/>
      <c r="AO71" s="931"/>
      <c r="AP71" s="931"/>
      <c r="AQ71" s="931"/>
      <c r="AR71" s="931"/>
      <c r="AS71" s="931"/>
      <c r="AT71" s="931"/>
      <c r="AU71" s="931"/>
      <c r="AV71" s="931"/>
      <c r="AW71" s="931"/>
      <c r="AX71" s="931"/>
      <c r="AY71" s="931"/>
      <c r="AZ71" s="931"/>
      <c r="BA71" s="917" t="s">
        <v>175</v>
      </c>
      <c r="BB71" s="791"/>
      <c r="BC71" s="791"/>
      <c r="BD71" s="791"/>
      <c r="BE71" s="791"/>
      <c r="BF71" s="791"/>
      <c r="BG71" s="791"/>
      <c r="BH71" s="791"/>
      <c r="BI71" s="791"/>
      <c r="BJ71" s="791"/>
      <c r="BK71" s="791"/>
      <c r="BL71" s="792"/>
      <c r="BM71" s="934" t="s">
        <v>176</v>
      </c>
      <c r="BN71" s="791"/>
      <c r="BO71" s="791"/>
      <c r="BP71" s="791"/>
      <c r="BQ71" s="791"/>
      <c r="BR71" s="791"/>
      <c r="BS71" s="791"/>
      <c r="BT71" s="791"/>
      <c r="BU71" s="791"/>
      <c r="BV71" s="791"/>
      <c r="BW71" s="791"/>
      <c r="BX71" s="791"/>
      <c r="BY71" s="791"/>
      <c r="BZ71" s="791"/>
      <c r="CA71" s="876" t="s">
        <v>136</v>
      </c>
      <c r="CB71" s="877"/>
      <c r="CC71" s="877"/>
      <c r="CD71" s="877"/>
      <c r="CE71" s="877"/>
      <c r="CF71" s="877"/>
      <c r="CG71" s="877"/>
      <c r="CH71" s="877"/>
      <c r="CI71" s="877"/>
      <c r="CJ71" s="935"/>
      <c r="CK71" s="7"/>
      <c r="CL71" s="7"/>
      <c r="CM71" s="7"/>
      <c r="CN71" s="7"/>
      <c r="CO71" s="7"/>
      <c r="CP71" s="7"/>
      <c r="CQ71" s="7"/>
      <c r="CR71" s="7"/>
      <c r="CS71" s="7"/>
      <c r="CT71" s="7"/>
      <c r="CU71" s="7"/>
      <c r="CV71" s="7"/>
      <c r="CW71" s="7"/>
      <c r="CX71" s="7"/>
    </row>
    <row r="72" spans="1:102" s="9" customFormat="1" ht="15" customHeight="1" x14ac:dyDescent="0.2">
      <c r="A72" s="928"/>
      <c r="B72" s="929"/>
      <c r="C72" s="930"/>
      <c r="D72" s="931"/>
      <c r="E72" s="931"/>
      <c r="F72" s="931"/>
      <c r="G72" s="931"/>
      <c r="H72" s="931"/>
      <c r="I72" s="931"/>
      <c r="J72" s="931"/>
      <c r="K72" s="931"/>
      <c r="L72" s="931"/>
      <c r="M72" s="931"/>
      <c r="N72" s="931"/>
      <c r="O72" s="931"/>
      <c r="P72" s="931"/>
      <c r="Q72" s="931"/>
      <c r="R72" s="931"/>
      <c r="S72" s="931"/>
      <c r="T72" s="931"/>
      <c r="U72" s="931"/>
      <c r="V72" s="931"/>
      <c r="W72" s="931"/>
      <c r="X72" s="931"/>
      <c r="Y72" s="931"/>
      <c r="Z72" s="931"/>
      <c r="AA72" s="931"/>
      <c r="AB72" s="931"/>
      <c r="AC72" s="931"/>
      <c r="AD72" s="931"/>
      <c r="AE72" s="931"/>
      <c r="AF72" s="931"/>
      <c r="AG72" s="931"/>
      <c r="AH72" s="931"/>
      <c r="AI72" s="931"/>
      <c r="AJ72" s="931"/>
      <c r="AK72" s="931"/>
      <c r="AL72" s="931"/>
      <c r="AM72" s="931"/>
      <c r="AN72" s="931"/>
      <c r="AO72" s="931"/>
      <c r="AP72" s="931"/>
      <c r="AQ72" s="931"/>
      <c r="AR72" s="931"/>
      <c r="AS72" s="931"/>
      <c r="AT72" s="931"/>
      <c r="AU72" s="931"/>
      <c r="AV72" s="931"/>
      <c r="AW72" s="931"/>
      <c r="AX72" s="931"/>
      <c r="AY72" s="931"/>
      <c r="AZ72" s="931"/>
      <c r="BA72" s="936" t="str">
        <f>指定登録依頼書!BA24</f>
        <v/>
      </c>
      <c r="BB72" s="761"/>
      <c r="BC72" s="761"/>
      <c r="BD72" s="761"/>
      <c r="BE72" s="761"/>
      <c r="BF72" s="761"/>
      <c r="BG72" s="761"/>
      <c r="BH72" s="761"/>
      <c r="BI72" s="761"/>
      <c r="BJ72" s="761"/>
      <c r="BK72" s="761"/>
      <c r="BL72" s="937"/>
      <c r="BM72" s="760" t="str">
        <f>指定登録依頼書!BM24</f>
        <v/>
      </c>
      <c r="BN72" s="761"/>
      <c r="BO72" s="761"/>
      <c r="BP72" s="761"/>
      <c r="BQ72" s="761"/>
      <c r="BR72" s="761"/>
      <c r="BS72" s="761"/>
      <c r="BT72" s="761"/>
      <c r="BU72" s="761"/>
      <c r="BV72" s="761"/>
      <c r="BW72" s="761"/>
      <c r="BX72" s="761"/>
      <c r="BY72" s="761"/>
      <c r="BZ72" s="761"/>
      <c r="CA72" s="845"/>
      <c r="CB72" s="846"/>
      <c r="CC72" s="846"/>
      <c r="CD72" s="846"/>
      <c r="CE72" s="846"/>
      <c r="CF72" s="846"/>
      <c r="CG72" s="846"/>
      <c r="CH72" s="846"/>
      <c r="CI72" s="846"/>
      <c r="CJ72" s="849"/>
      <c r="CK72" s="25"/>
      <c r="CL72" s="25"/>
      <c r="CN72" s="25"/>
      <c r="CO72" s="25"/>
      <c r="CP72" s="25"/>
      <c r="CR72" s="25"/>
      <c r="CS72" s="25"/>
      <c r="CT72" s="25"/>
      <c r="CU72" s="7"/>
      <c r="CV72" s="7"/>
      <c r="CW72" s="7"/>
      <c r="CX72" s="7"/>
    </row>
    <row r="73" spans="1:102" s="9" customFormat="1" ht="15" customHeight="1" thickBot="1" x14ac:dyDescent="0.25">
      <c r="A73" s="851" t="s">
        <v>74</v>
      </c>
      <c r="B73" s="852"/>
      <c r="C73" s="932"/>
      <c r="D73" s="933"/>
      <c r="E73" s="933"/>
      <c r="F73" s="933"/>
      <c r="G73" s="933"/>
      <c r="H73" s="933"/>
      <c r="I73" s="933"/>
      <c r="J73" s="933"/>
      <c r="K73" s="933"/>
      <c r="L73" s="933"/>
      <c r="M73" s="933"/>
      <c r="N73" s="933"/>
      <c r="O73" s="933"/>
      <c r="P73" s="933"/>
      <c r="Q73" s="933"/>
      <c r="R73" s="933"/>
      <c r="S73" s="933"/>
      <c r="T73" s="933"/>
      <c r="U73" s="933"/>
      <c r="V73" s="933"/>
      <c r="W73" s="933"/>
      <c r="X73" s="933"/>
      <c r="Y73" s="933"/>
      <c r="Z73" s="933"/>
      <c r="AA73" s="933"/>
      <c r="AB73" s="933"/>
      <c r="AC73" s="933"/>
      <c r="AD73" s="933"/>
      <c r="AE73" s="933"/>
      <c r="AF73" s="933"/>
      <c r="AG73" s="933"/>
      <c r="AH73" s="933"/>
      <c r="AI73" s="933"/>
      <c r="AJ73" s="933"/>
      <c r="AK73" s="933"/>
      <c r="AL73" s="933"/>
      <c r="AM73" s="933"/>
      <c r="AN73" s="933"/>
      <c r="AO73" s="933"/>
      <c r="AP73" s="933"/>
      <c r="AQ73" s="933"/>
      <c r="AR73" s="933"/>
      <c r="AS73" s="933"/>
      <c r="AT73" s="933"/>
      <c r="AU73" s="933"/>
      <c r="AV73" s="933"/>
      <c r="AW73" s="933"/>
      <c r="AX73" s="933"/>
      <c r="AY73" s="933"/>
      <c r="AZ73" s="933"/>
      <c r="BA73" s="936"/>
      <c r="BB73" s="761"/>
      <c r="BC73" s="761"/>
      <c r="BD73" s="761"/>
      <c r="BE73" s="761"/>
      <c r="BF73" s="761"/>
      <c r="BG73" s="761"/>
      <c r="BH73" s="761"/>
      <c r="BI73" s="761"/>
      <c r="BJ73" s="761"/>
      <c r="BK73" s="761"/>
      <c r="BL73" s="937"/>
      <c r="BM73" s="760"/>
      <c r="BN73" s="761"/>
      <c r="BO73" s="761"/>
      <c r="BP73" s="761"/>
      <c r="BQ73" s="761"/>
      <c r="BR73" s="761"/>
      <c r="BS73" s="761"/>
      <c r="BT73" s="761"/>
      <c r="BU73" s="761"/>
      <c r="BV73" s="761"/>
      <c r="BW73" s="761"/>
      <c r="BX73" s="761"/>
      <c r="BY73" s="761"/>
      <c r="BZ73" s="761"/>
      <c r="CA73" s="847"/>
      <c r="CB73" s="848"/>
      <c r="CC73" s="848"/>
      <c r="CD73" s="848"/>
      <c r="CE73" s="848"/>
      <c r="CF73" s="848"/>
      <c r="CG73" s="848"/>
      <c r="CH73" s="848"/>
      <c r="CI73" s="848"/>
      <c r="CJ73" s="850"/>
      <c r="CK73" s="25"/>
      <c r="CL73" s="25"/>
      <c r="CM73" s="25"/>
      <c r="CN73" s="25"/>
      <c r="CO73" s="25"/>
      <c r="CP73" s="25"/>
      <c r="CQ73" s="25"/>
      <c r="CR73" s="25"/>
      <c r="CS73" s="25"/>
      <c r="CT73" s="25"/>
      <c r="CU73" s="7"/>
      <c r="CV73" s="7"/>
      <c r="CW73" s="7"/>
      <c r="CX73" s="7"/>
    </row>
    <row r="74" spans="1:102" s="9" customFormat="1" ht="19.5" customHeight="1" thickTop="1" x14ac:dyDescent="0.2">
      <c r="A74" s="815" t="s">
        <v>177</v>
      </c>
      <c r="B74" s="816"/>
      <c r="C74" s="821" t="s">
        <v>227</v>
      </c>
      <c r="D74" s="822"/>
      <c r="E74" s="822"/>
      <c r="F74" s="822"/>
      <c r="G74" s="822"/>
      <c r="H74" s="822"/>
      <c r="I74" s="822"/>
      <c r="J74" s="822"/>
      <c r="K74" s="822"/>
      <c r="L74" s="822"/>
      <c r="M74" s="822"/>
      <c r="N74" s="822"/>
      <c r="O74" s="822"/>
      <c r="P74" s="823"/>
      <c r="Q74" s="824" t="s">
        <v>179</v>
      </c>
      <c r="R74" s="824"/>
      <c r="S74" s="824"/>
      <c r="T74" s="824"/>
      <c r="U74" s="824"/>
      <c r="V74" s="824"/>
      <c r="W74" s="824"/>
      <c r="X74" s="824"/>
      <c r="Y74" s="824"/>
      <c r="Z74" s="824"/>
      <c r="AA74" s="824"/>
      <c r="AB74" s="824"/>
      <c r="AC74" s="824"/>
      <c r="AD74" s="824"/>
      <c r="AE74" s="81"/>
      <c r="AF74" s="825" t="s">
        <v>180</v>
      </c>
      <c r="AG74" s="825"/>
      <c r="AH74" s="825"/>
      <c r="AI74" s="825"/>
      <c r="AJ74" s="825"/>
      <c r="AK74" s="825"/>
      <c r="AL74" s="825"/>
      <c r="AM74" s="825"/>
      <c r="AN74" s="825"/>
      <c r="AO74" s="825"/>
      <c r="AP74" s="825"/>
      <c r="AQ74" s="825"/>
      <c r="AR74" s="82"/>
      <c r="AS74" s="826" t="s">
        <v>181</v>
      </c>
      <c r="AT74" s="827"/>
      <c r="AU74" s="827"/>
      <c r="AV74" s="827"/>
      <c r="AW74" s="827"/>
      <c r="AX74" s="827"/>
      <c r="AY74" s="827"/>
      <c r="AZ74" s="827"/>
      <c r="BA74" s="853" t="s">
        <v>131</v>
      </c>
      <c r="BB74" s="854"/>
      <c r="BC74" s="854"/>
      <c r="BD74" s="854"/>
      <c r="BE74" s="854"/>
      <c r="BF74" s="854"/>
      <c r="BG74" s="854"/>
      <c r="BH74" s="854"/>
      <c r="BI74" s="854"/>
      <c r="BJ74" s="854"/>
      <c r="BK74" s="854"/>
      <c r="BL74" s="855"/>
      <c r="BM74" s="857" t="s">
        <v>130</v>
      </c>
      <c r="BN74" s="854"/>
      <c r="BO74" s="854"/>
      <c r="BP74" s="854"/>
      <c r="BQ74" s="854"/>
      <c r="BR74" s="854"/>
      <c r="BS74" s="854"/>
      <c r="BT74" s="854"/>
      <c r="BU74" s="854"/>
      <c r="BV74" s="854"/>
      <c r="BW74" s="854"/>
      <c r="BX74" s="854"/>
      <c r="BY74" s="854"/>
      <c r="BZ74" s="855"/>
      <c r="CA74" s="858" t="s">
        <v>132</v>
      </c>
      <c r="CB74" s="825"/>
      <c r="CC74" s="825"/>
      <c r="CD74" s="825"/>
      <c r="CE74" s="825"/>
      <c r="CF74" s="825"/>
      <c r="CG74" s="825"/>
      <c r="CH74" s="825"/>
      <c r="CI74" s="825"/>
      <c r="CJ74" s="859"/>
      <c r="CK74" s="7"/>
      <c r="CL74" s="7"/>
      <c r="CM74" s="7"/>
      <c r="CN74" s="7"/>
      <c r="CO74" s="7"/>
      <c r="CP74" s="7"/>
      <c r="CQ74" s="7"/>
      <c r="CR74" s="7"/>
      <c r="CS74" s="7"/>
      <c r="CT74" s="7"/>
      <c r="CU74" s="7"/>
      <c r="CV74" s="7"/>
      <c r="CW74" s="7"/>
      <c r="CX74" s="7"/>
    </row>
    <row r="75" spans="1:102" s="9" customFormat="1" ht="7.5" customHeight="1" x14ac:dyDescent="0.2">
      <c r="A75" s="817"/>
      <c r="B75" s="818"/>
      <c r="C75" s="861" t="s">
        <v>182</v>
      </c>
      <c r="D75" s="862"/>
      <c r="E75" s="862"/>
      <c r="F75" s="862"/>
      <c r="G75" s="862"/>
      <c r="H75" s="862"/>
      <c r="I75" s="863"/>
      <c r="J75" s="861" t="s">
        <v>183</v>
      </c>
      <c r="K75" s="862"/>
      <c r="L75" s="862"/>
      <c r="M75" s="862"/>
      <c r="N75" s="862"/>
      <c r="O75" s="862"/>
      <c r="P75" s="863"/>
      <c r="Q75" s="744" t="s">
        <v>184</v>
      </c>
      <c r="R75" s="745"/>
      <c r="S75" s="745"/>
      <c r="T75" s="828"/>
      <c r="U75" s="864" t="s">
        <v>55</v>
      </c>
      <c r="V75" s="865"/>
      <c r="W75" s="865"/>
      <c r="X75" s="865"/>
      <c r="Y75" s="866"/>
      <c r="Z75" s="870" t="s">
        <v>185</v>
      </c>
      <c r="AA75" s="871"/>
      <c r="AB75" s="871"/>
      <c r="AC75" s="871"/>
      <c r="AD75" s="872"/>
      <c r="AE75" s="6"/>
      <c r="AF75" s="731"/>
      <c r="AG75" s="731"/>
      <c r="AH75" s="731"/>
      <c r="AI75" s="731"/>
      <c r="AJ75" s="731"/>
      <c r="AK75" s="731"/>
      <c r="AL75" s="731"/>
      <c r="AM75" s="731"/>
      <c r="AN75" s="731"/>
      <c r="AO75" s="731"/>
      <c r="AP75" s="731"/>
      <c r="AQ75" s="731"/>
      <c r="AR75" s="94"/>
      <c r="AS75" s="811"/>
      <c r="AT75" s="812"/>
      <c r="AU75" s="812"/>
      <c r="AV75" s="812"/>
      <c r="AW75" s="812"/>
      <c r="AX75" s="812"/>
      <c r="AY75" s="812"/>
      <c r="AZ75" s="812"/>
      <c r="BA75" s="856"/>
      <c r="BB75" s="780"/>
      <c r="BC75" s="780"/>
      <c r="BD75" s="780"/>
      <c r="BE75" s="780"/>
      <c r="BF75" s="780"/>
      <c r="BG75" s="780"/>
      <c r="BH75" s="780"/>
      <c r="BI75" s="780"/>
      <c r="BJ75" s="780"/>
      <c r="BK75" s="780"/>
      <c r="BL75" s="782"/>
      <c r="BM75" s="779"/>
      <c r="BN75" s="780"/>
      <c r="BO75" s="780"/>
      <c r="BP75" s="780"/>
      <c r="BQ75" s="780"/>
      <c r="BR75" s="780"/>
      <c r="BS75" s="780"/>
      <c r="BT75" s="780"/>
      <c r="BU75" s="780"/>
      <c r="BV75" s="780"/>
      <c r="BW75" s="780"/>
      <c r="BX75" s="780"/>
      <c r="BY75" s="780"/>
      <c r="BZ75" s="782"/>
      <c r="CA75" s="779"/>
      <c r="CB75" s="780"/>
      <c r="CC75" s="780"/>
      <c r="CD75" s="780"/>
      <c r="CE75" s="780"/>
      <c r="CF75" s="780"/>
      <c r="CG75" s="780"/>
      <c r="CH75" s="780"/>
      <c r="CI75" s="780"/>
      <c r="CJ75" s="860"/>
      <c r="CK75" s="7"/>
      <c r="CL75" s="7"/>
      <c r="CM75" s="7"/>
      <c r="CN75" s="7"/>
      <c r="CO75" s="7"/>
      <c r="CP75" s="7"/>
      <c r="CQ75" s="7"/>
      <c r="CR75" s="7"/>
      <c r="CS75" s="7"/>
      <c r="CT75" s="7"/>
      <c r="CU75" s="7"/>
      <c r="CV75" s="7"/>
      <c r="CW75" s="7"/>
      <c r="CX75" s="7"/>
    </row>
    <row r="76" spans="1:102" s="9" customFormat="1" ht="21.75" customHeight="1" x14ac:dyDescent="0.2">
      <c r="A76" s="817"/>
      <c r="B76" s="818"/>
      <c r="C76" s="861"/>
      <c r="D76" s="862"/>
      <c r="E76" s="862"/>
      <c r="F76" s="862"/>
      <c r="G76" s="862"/>
      <c r="H76" s="862"/>
      <c r="I76" s="863"/>
      <c r="J76" s="861"/>
      <c r="K76" s="862"/>
      <c r="L76" s="862"/>
      <c r="M76" s="862"/>
      <c r="N76" s="862"/>
      <c r="O76" s="862"/>
      <c r="P76" s="863"/>
      <c r="Q76" s="779"/>
      <c r="R76" s="780"/>
      <c r="S76" s="780"/>
      <c r="T76" s="782"/>
      <c r="U76" s="867"/>
      <c r="V76" s="868"/>
      <c r="W76" s="868"/>
      <c r="X76" s="868"/>
      <c r="Y76" s="869"/>
      <c r="Z76" s="873"/>
      <c r="AA76" s="874"/>
      <c r="AB76" s="874"/>
      <c r="AC76" s="874"/>
      <c r="AD76" s="875"/>
      <c r="AE76" s="5"/>
      <c r="AF76" s="780"/>
      <c r="AG76" s="780"/>
      <c r="AH76" s="780"/>
      <c r="AI76" s="780"/>
      <c r="AJ76" s="780"/>
      <c r="AK76" s="780"/>
      <c r="AL76" s="780"/>
      <c r="AM76" s="780"/>
      <c r="AN76" s="780"/>
      <c r="AO76" s="780"/>
      <c r="AP76" s="780"/>
      <c r="AQ76" s="780"/>
      <c r="AR76" s="95"/>
      <c r="AS76" s="813"/>
      <c r="AT76" s="814"/>
      <c r="AU76" s="814"/>
      <c r="AV76" s="814"/>
      <c r="AW76" s="814"/>
      <c r="AX76" s="814"/>
      <c r="AY76" s="814"/>
      <c r="AZ76" s="814"/>
      <c r="BA76" s="876" t="s">
        <v>186</v>
      </c>
      <c r="BB76" s="877"/>
      <c r="BC76" s="877"/>
      <c r="BD76" s="877"/>
      <c r="BE76" s="877"/>
      <c r="BF76" s="878"/>
      <c r="BG76" s="879" t="s">
        <v>187</v>
      </c>
      <c r="BH76" s="877"/>
      <c r="BI76" s="877"/>
      <c r="BJ76" s="877"/>
      <c r="BK76" s="877"/>
      <c r="BL76" s="880"/>
      <c r="BM76" s="881" t="s">
        <v>188</v>
      </c>
      <c r="BN76" s="882"/>
      <c r="BO76" s="882"/>
      <c r="BP76" s="882"/>
      <c r="BQ76" s="882"/>
      <c r="BR76" s="882"/>
      <c r="BS76" s="882"/>
      <c r="BT76" s="887" t="s">
        <v>189</v>
      </c>
      <c r="BU76" s="887"/>
      <c r="BV76" s="887"/>
      <c r="BW76" s="887"/>
      <c r="BX76" s="887"/>
      <c r="BY76" s="887"/>
      <c r="BZ76" s="888"/>
      <c r="CA76" s="893" t="s">
        <v>190</v>
      </c>
      <c r="CB76" s="894"/>
      <c r="CC76" s="894"/>
      <c r="CD76" s="894"/>
      <c r="CE76" s="894"/>
      <c r="CF76" s="894"/>
      <c r="CG76" s="894"/>
      <c r="CH76" s="894"/>
      <c r="CI76" s="894"/>
      <c r="CJ76" s="895"/>
      <c r="CK76" s="26"/>
      <c r="CL76" s="26"/>
      <c r="CM76" s="26"/>
      <c r="CN76" s="26"/>
      <c r="CO76" s="26"/>
      <c r="CP76" s="26"/>
      <c r="CQ76" s="26"/>
      <c r="CR76" s="26"/>
      <c r="CS76" s="26"/>
      <c r="CT76" s="26"/>
      <c r="CU76" s="26"/>
      <c r="CV76" s="26"/>
      <c r="CW76" s="26"/>
      <c r="CX76" s="26"/>
    </row>
    <row r="77" spans="1:102" s="9" customFormat="1" ht="18.75" customHeight="1" x14ac:dyDescent="0.2">
      <c r="A77" s="817"/>
      <c r="B77" s="818"/>
      <c r="C77" s="744" t="str">
        <f>指定登録依頼書!C29</f>
        <v>昭和</v>
      </c>
      <c r="D77" s="745"/>
      <c r="E77" s="902" t="str">
        <f>指定登録依頼書!E29</f>
        <v/>
      </c>
      <c r="F77" s="902"/>
      <c r="G77" s="745" t="s">
        <v>41</v>
      </c>
      <c r="H77" s="745"/>
      <c r="I77" s="93"/>
      <c r="J77" s="903" t="str">
        <f>指定登録依頼書!J29</f>
        <v/>
      </c>
      <c r="K77" s="904"/>
      <c r="L77" s="904"/>
      <c r="M77" s="904"/>
      <c r="N77" s="745" t="s">
        <v>41</v>
      </c>
      <c r="O77" s="745"/>
      <c r="P77" s="93"/>
      <c r="Q77" s="783" t="str">
        <f>指定登録依頼書!Q29</f>
        <v/>
      </c>
      <c r="R77" s="784"/>
      <c r="S77" s="784"/>
      <c r="T77" s="211" t="s">
        <v>56</v>
      </c>
      <c r="U77" s="785" t="str">
        <f>指定登録依頼書!U29</f>
        <v/>
      </c>
      <c r="V77" s="786"/>
      <c r="W77" s="786"/>
      <c r="X77" s="745" t="s">
        <v>191</v>
      </c>
      <c r="Y77" s="745"/>
      <c r="Z77" s="789" t="str">
        <f>指定登録依頼書!Z29</f>
        <v/>
      </c>
      <c r="AA77" s="790"/>
      <c r="AB77" s="790"/>
      <c r="AC77" s="791" t="s">
        <v>191</v>
      </c>
      <c r="AD77" s="792"/>
      <c r="AE77" s="744" t="s">
        <v>192</v>
      </c>
      <c r="AF77" s="745"/>
      <c r="AG77" s="745"/>
      <c r="AH77" s="745"/>
      <c r="AI77" s="745"/>
      <c r="AJ77" s="828"/>
      <c r="AK77" s="795" t="str">
        <f>指定登録依頼書!AK29</f>
        <v/>
      </c>
      <c r="AL77" s="796"/>
      <c r="AM77" s="796"/>
      <c r="AN77" s="796"/>
      <c r="AO77" s="796"/>
      <c r="AP77" s="745" t="s">
        <v>191</v>
      </c>
      <c r="AQ77" s="745"/>
      <c r="AR77" s="828"/>
      <c r="AS77" s="829" t="str">
        <f>指定登録依頼書!AS29</f>
        <v/>
      </c>
      <c r="AT77" s="830"/>
      <c r="AU77" s="830"/>
      <c r="AV77" s="830"/>
      <c r="AW77" s="830"/>
      <c r="AX77" s="745" t="s">
        <v>193</v>
      </c>
      <c r="AY77" s="745"/>
      <c r="AZ77" s="745"/>
      <c r="BA77" s="764" t="s">
        <v>194</v>
      </c>
      <c r="BB77" s="765"/>
      <c r="BC77" s="765"/>
      <c r="BD77" s="765"/>
      <c r="BE77" s="765"/>
      <c r="BF77" s="765"/>
      <c r="BG77" s="768" t="s">
        <v>195</v>
      </c>
      <c r="BH77" s="765"/>
      <c r="BI77" s="765"/>
      <c r="BJ77" s="765"/>
      <c r="BK77" s="765"/>
      <c r="BL77" s="769"/>
      <c r="BM77" s="883"/>
      <c r="BN77" s="884"/>
      <c r="BO77" s="884"/>
      <c r="BP77" s="884"/>
      <c r="BQ77" s="884"/>
      <c r="BR77" s="884"/>
      <c r="BS77" s="884"/>
      <c r="BT77" s="889"/>
      <c r="BU77" s="889"/>
      <c r="BV77" s="889"/>
      <c r="BW77" s="889"/>
      <c r="BX77" s="889"/>
      <c r="BY77" s="889"/>
      <c r="BZ77" s="890"/>
      <c r="CA77" s="896"/>
      <c r="CB77" s="897"/>
      <c r="CC77" s="897"/>
      <c r="CD77" s="897"/>
      <c r="CE77" s="897"/>
      <c r="CF77" s="897"/>
      <c r="CG77" s="897"/>
      <c r="CH77" s="897"/>
      <c r="CI77" s="897"/>
      <c r="CJ77" s="898"/>
      <c r="CK77" s="26"/>
      <c r="CL77" s="26"/>
      <c r="CM77" s="26"/>
      <c r="CN77" s="26"/>
      <c r="CO77" s="26"/>
      <c r="CP77" s="26"/>
      <c r="CQ77" s="26"/>
      <c r="CR77" s="26"/>
      <c r="CS77" s="26"/>
      <c r="CT77" s="26"/>
      <c r="CU77" s="26"/>
      <c r="CV77" s="26"/>
      <c r="CW77" s="26"/>
      <c r="CX77" s="26"/>
    </row>
    <row r="78" spans="1:102" s="9" customFormat="1" ht="18.75" customHeight="1" x14ac:dyDescent="0.2">
      <c r="A78" s="817"/>
      <c r="B78" s="818"/>
      <c r="C78" s="771" t="str">
        <f>指定登録依頼書!C30</f>
        <v>　～昭和63年度</v>
      </c>
      <c r="D78" s="772"/>
      <c r="E78" s="772"/>
      <c r="F78" s="772"/>
      <c r="G78" s="772"/>
      <c r="H78" s="772"/>
      <c r="I78" s="773"/>
      <c r="J78" s="774" t="str">
        <f>指定登録依頼書!J30</f>
        <v/>
      </c>
      <c r="K78" s="775"/>
      <c r="L78" s="775"/>
      <c r="N78" s="189"/>
      <c r="O78" s="189"/>
      <c r="P78" s="187" t="s">
        <v>196</v>
      </c>
      <c r="Q78" s="776" t="str">
        <f>指定登録依頼書!Q30</f>
        <v/>
      </c>
      <c r="R78" s="777"/>
      <c r="S78" s="777"/>
      <c r="T78" s="778"/>
      <c r="U78" s="787"/>
      <c r="V78" s="788"/>
      <c r="W78" s="788"/>
      <c r="X78" s="780"/>
      <c r="Y78" s="780"/>
      <c r="Z78" s="789"/>
      <c r="AA78" s="790"/>
      <c r="AB78" s="790"/>
      <c r="AC78" s="793"/>
      <c r="AD78" s="794"/>
      <c r="AE78" s="779"/>
      <c r="AF78" s="780"/>
      <c r="AG78" s="780"/>
      <c r="AH78" s="780"/>
      <c r="AI78" s="780"/>
      <c r="AJ78" s="782"/>
      <c r="AK78" s="779" t="s">
        <v>36</v>
      </c>
      <c r="AL78" s="780"/>
      <c r="AM78" s="781" t="str">
        <f>指定登録依頼書!AM30</f>
        <v/>
      </c>
      <c r="AN78" s="781"/>
      <c r="AO78" s="781"/>
      <c r="AP78" s="780" t="s">
        <v>197</v>
      </c>
      <c r="AQ78" s="780"/>
      <c r="AR78" s="782"/>
      <c r="AS78" s="831"/>
      <c r="AT78" s="805"/>
      <c r="AU78" s="805"/>
      <c r="AV78" s="805"/>
      <c r="AW78" s="805"/>
      <c r="AX78" s="780"/>
      <c r="AY78" s="780"/>
      <c r="AZ78" s="780"/>
      <c r="BA78" s="764"/>
      <c r="BB78" s="765"/>
      <c r="BC78" s="765"/>
      <c r="BD78" s="765"/>
      <c r="BE78" s="765"/>
      <c r="BF78" s="765"/>
      <c r="BG78" s="765"/>
      <c r="BH78" s="765"/>
      <c r="BI78" s="765"/>
      <c r="BJ78" s="765"/>
      <c r="BK78" s="765"/>
      <c r="BL78" s="769"/>
      <c r="BM78" s="883"/>
      <c r="BN78" s="884"/>
      <c r="BO78" s="884"/>
      <c r="BP78" s="884"/>
      <c r="BQ78" s="884"/>
      <c r="BR78" s="884"/>
      <c r="BS78" s="884"/>
      <c r="BT78" s="889"/>
      <c r="BU78" s="889"/>
      <c r="BV78" s="889"/>
      <c r="BW78" s="889"/>
      <c r="BX78" s="889"/>
      <c r="BY78" s="889"/>
      <c r="BZ78" s="890"/>
      <c r="CA78" s="896"/>
      <c r="CB78" s="897"/>
      <c r="CC78" s="897"/>
      <c r="CD78" s="897"/>
      <c r="CE78" s="897"/>
      <c r="CF78" s="897"/>
      <c r="CG78" s="897"/>
      <c r="CH78" s="897"/>
      <c r="CI78" s="897"/>
      <c r="CJ78" s="898"/>
      <c r="CK78" s="26"/>
      <c r="CL78" s="26"/>
      <c r="CM78" s="26"/>
      <c r="CN78" s="26"/>
      <c r="CO78" s="26"/>
      <c r="CP78" s="26"/>
      <c r="CQ78" s="26"/>
      <c r="CR78" s="26"/>
      <c r="CS78" s="26"/>
      <c r="CT78" s="26"/>
      <c r="CU78" s="26"/>
      <c r="CV78" s="26"/>
      <c r="CW78" s="26"/>
      <c r="CX78" s="26"/>
    </row>
    <row r="79" spans="1:102" s="9" customFormat="1" ht="18.75" customHeight="1" x14ac:dyDescent="0.2">
      <c r="A79" s="817"/>
      <c r="B79" s="818"/>
      <c r="C79" s="88"/>
      <c r="D79" s="89"/>
      <c r="E79" s="89"/>
      <c r="F79" s="89"/>
      <c r="G79" s="89"/>
      <c r="H79" s="89"/>
      <c r="I79" s="93"/>
      <c r="J79" s="88"/>
      <c r="K79" s="89"/>
      <c r="L79" s="89"/>
      <c r="M79" s="89"/>
      <c r="N79" s="89"/>
      <c r="O79" s="89"/>
      <c r="P79" s="93"/>
      <c r="Q79" s="783" t="str">
        <f>指定登録依頼書!Q31</f>
        <v/>
      </c>
      <c r="R79" s="784"/>
      <c r="S79" s="784"/>
      <c r="T79" s="211" t="s">
        <v>56</v>
      </c>
      <c r="U79" s="785" t="str">
        <f>指定登録依頼書!U31</f>
        <v/>
      </c>
      <c r="V79" s="786"/>
      <c r="W79" s="786"/>
      <c r="X79" s="745" t="s">
        <v>191</v>
      </c>
      <c r="Y79" s="745"/>
      <c r="Z79" s="789" t="str">
        <f>指定登録依頼書!Z31</f>
        <v/>
      </c>
      <c r="AA79" s="790"/>
      <c r="AB79" s="790"/>
      <c r="AC79" s="791" t="s">
        <v>191</v>
      </c>
      <c r="AD79" s="792"/>
      <c r="AE79" s="836" t="s">
        <v>69</v>
      </c>
      <c r="AF79" s="792"/>
      <c r="AG79" s="745" t="s">
        <v>70</v>
      </c>
      <c r="AH79" s="745"/>
      <c r="AI79" s="745"/>
      <c r="AJ79" s="828"/>
      <c r="AK79" s="795" t="str">
        <f>指定登録依頼書!AK31</f>
        <v/>
      </c>
      <c r="AL79" s="796"/>
      <c r="AM79" s="796"/>
      <c r="AN79" s="796"/>
      <c r="AO79" s="796"/>
      <c r="AP79" s="745" t="s">
        <v>191</v>
      </c>
      <c r="AQ79" s="745"/>
      <c r="AR79" s="828"/>
      <c r="AS79" s="809" t="s">
        <v>198</v>
      </c>
      <c r="AT79" s="810"/>
      <c r="AU79" s="810"/>
      <c r="AV79" s="810"/>
      <c r="AW79" s="810"/>
      <c r="AX79" s="810"/>
      <c r="AY79" s="810"/>
      <c r="AZ79" s="810"/>
      <c r="BA79" s="764"/>
      <c r="BB79" s="765"/>
      <c r="BC79" s="765"/>
      <c r="BD79" s="765"/>
      <c r="BE79" s="765"/>
      <c r="BF79" s="765"/>
      <c r="BG79" s="765"/>
      <c r="BH79" s="765"/>
      <c r="BI79" s="765"/>
      <c r="BJ79" s="765"/>
      <c r="BK79" s="765"/>
      <c r="BL79" s="769"/>
      <c r="BM79" s="883"/>
      <c r="BN79" s="884"/>
      <c r="BO79" s="884"/>
      <c r="BP79" s="884"/>
      <c r="BQ79" s="884"/>
      <c r="BR79" s="884"/>
      <c r="BS79" s="884"/>
      <c r="BT79" s="889"/>
      <c r="BU79" s="889"/>
      <c r="BV79" s="889"/>
      <c r="BW79" s="889"/>
      <c r="BX79" s="889"/>
      <c r="BY79" s="889"/>
      <c r="BZ79" s="890"/>
      <c r="CA79" s="896"/>
      <c r="CB79" s="897"/>
      <c r="CC79" s="897"/>
      <c r="CD79" s="897"/>
      <c r="CE79" s="897"/>
      <c r="CF79" s="897"/>
      <c r="CG79" s="897"/>
      <c r="CH79" s="897"/>
      <c r="CI79" s="897"/>
      <c r="CJ79" s="898"/>
      <c r="CK79" s="26"/>
      <c r="CL79" s="26"/>
      <c r="CM79" s="26"/>
      <c r="CN79" s="26"/>
      <c r="CO79" s="26"/>
      <c r="CP79" s="26"/>
      <c r="CQ79" s="26"/>
      <c r="CR79" s="26"/>
      <c r="CS79" s="26"/>
      <c r="CT79" s="26"/>
      <c r="CU79" s="26"/>
      <c r="CV79" s="26"/>
      <c r="CW79" s="26"/>
      <c r="CX79" s="26"/>
    </row>
    <row r="80" spans="1:102" s="9" customFormat="1" ht="18.75" customHeight="1" x14ac:dyDescent="0.2">
      <c r="A80" s="817"/>
      <c r="B80" s="818"/>
      <c r="C80" s="799" t="str">
        <f>指定登録依頼書!C32</f>
        <v/>
      </c>
      <c r="D80" s="800"/>
      <c r="E80" s="800"/>
      <c r="F80" s="800"/>
      <c r="G80" s="730" t="s">
        <v>199</v>
      </c>
      <c r="H80" s="730"/>
      <c r="I80" s="801"/>
      <c r="J80" s="802" t="str">
        <f>指定登録依頼書!J32</f>
        <v/>
      </c>
      <c r="K80" s="803"/>
      <c r="L80" s="803"/>
      <c r="M80" s="803"/>
      <c r="N80" s="730" t="s">
        <v>191</v>
      </c>
      <c r="O80" s="730"/>
      <c r="P80" s="801"/>
      <c r="Q80" s="776" t="str">
        <f>指定登録依頼書!Q32</f>
        <v/>
      </c>
      <c r="R80" s="777"/>
      <c r="S80" s="777"/>
      <c r="T80" s="778"/>
      <c r="U80" s="787"/>
      <c r="V80" s="788"/>
      <c r="W80" s="788"/>
      <c r="X80" s="780"/>
      <c r="Y80" s="780"/>
      <c r="Z80" s="789"/>
      <c r="AA80" s="790"/>
      <c r="AB80" s="790"/>
      <c r="AC80" s="793"/>
      <c r="AD80" s="794"/>
      <c r="AE80" s="837"/>
      <c r="AF80" s="801"/>
      <c r="AG80" s="780"/>
      <c r="AH80" s="780"/>
      <c r="AI80" s="780"/>
      <c r="AJ80" s="782"/>
      <c r="AK80" s="797"/>
      <c r="AL80" s="798"/>
      <c r="AM80" s="798"/>
      <c r="AN80" s="798"/>
      <c r="AO80" s="798"/>
      <c r="AP80" s="780"/>
      <c r="AQ80" s="780"/>
      <c r="AR80" s="782"/>
      <c r="AS80" s="811"/>
      <c r="AT80" s="812"/>
      <c r="AU80" s="812"/>
      <c r="AV80" s="812"/>
      <c r="AW80" s="812"/>
      <c r="AX80" s="812"/>
      <c r="AY80" s="812"/>
      <c r="AZ80" s="812"/>
      <c r="BA80" s="764"/>
      <c r="BB80" s="765"/>
      <c r="BC80" s="765"/>
      <c r="BD80" s="765"/>
      <c r="BE80" s="765"/>
      <c r="BF80" s="765"/>
      <c r="BG80" s="765"/>
      <c r="BH80" s="765"/>
      <c r="BI80" s="765"/>
      <c r="BJ80" s="765"/>
      <c r="BK80" s="765"/>
      <c r="BL80" s="769"/>
      <c r="BM80" s="883"/>
      <c r="BN80" s="884"/>
      <c r="BO80" s="884"/>
      <c r="BP80" s="884"/>
      <c r="BQ80" s="884"/>
      <c r="BR80" s="884"/>
      <c r="BS80" s="884"/>
      <c r="BT80" s="889"/>
      <c r="BU80" s="889"/>
      <c r="BV80" s="889"/>
      <c r="BW80" s="889"/>
      <c r="BX80" s="889"/>
      <c r="BY80" s="889"/>
      <c r="BZ80" s="890"/>
      <c r="CA80" s="896"/>
      <c r="CB80" s="897"/>
      <c r="CC80" s="897"/>
      <c r="CD80" s="897"/>
      <c r="CE80" s="897"/>
      <c r="CF80" s="897"/>
      <c r="CG80" s="897"/>
      <c r="CH80" s="897"/>
      <c r="CI80" s="897"/>
      <c r="CJ80" s="898"/>
      <c r="CK80" s="26"/>
      <c r="CL80" s="26"/>
      <c r="CM80" s="26"/>
      <c r="CN80" s="26"/>
      <c r="CO80" s="26"/>
      <c r="CP80" s="26"/>
      <c r="CQ80" s="26"/>
      <c r="CR80" s="26"/>
      <c r="CS80" s="26"/>
      <c r="CT80" s="26"/>
      <c r="CU80" s="26"/>
      <c r="CV80" s="26"/>
      <c r="CW80" s="26"/>
      <c r="CX80" s="26"/>
    </row>
    <row r="81" spans="1:102" s="9" customFormat="1" ht="18.75" customHeight="1" x14ac:dyDescent="0.2">
      <c r="A81" s="817"/>
      <c r="B81" s="818"/>
      <c r="C81" s="799"/>
      <c r="D81" s="800"/>
      <c r="E81" s="800"/>
      <c r="F81" s="800"/>
      <c r="G81" s="730"/>
      <c r="H81" s="730"/>
      <c r="I81" s="801"/>
      <c r="J81" s="802"/>
      <c r="K81" s="803"/>
      <c r="L81" s="803"/>
      <c r="M81" s="803"/>
      <c r="N81" s="730"/>
      <c r="O81" s="730"/>
      <c r="P81" s="801"/>
      <c r="Q81" s="783" t="str">
        <f>指定登録依頼書!Q33</f>
        <v/>
      </c>
      <c r="R81" s="784"/>
      <c r="S81" s="784"/>
      <c r="T81" s="211" t="s">
        <v>56</v>
      </c>
      <c r="U81" s="785" t="str">
        <f>指定登録依頼書!U33</f>
        <v/>
      </c>
      <c r="V81" s="786"/>
      <c r="W81" s="786"/>
      <c r="X81" s="745" t="s">
        <v>191</v>
      </c>
      <c r="Y81" s="745"/>
      <c r="Z81" s="789" t="str">
        <f>指定登録依頼書!Z33</f>
        <v/>
      </c>
      <c r="AA81" s="790"/>
      <c r="AB81" s="790"/>
      <c r="AC81" s="791" t="s">
        <v>191</v>
      </c>
      <c r="AD81" s="792"/>
      <c r="AE81" s="837"/>
      <c r="AF81" s="801"/>
      <c r="AG81" s="841" t="s">
        <v>72</v>
      </c>
      <c r="AH81" s="841"/>
      <c r="AI81" s="841"/>
      <c r="AJ81" s="842"/>
      <c r="AK81" s="795" t="str">
        <f>指定登録依頼書!AK33</f>
        <v/>
      </c>
      <c r="AL81" s="796"/>
      <c r="AM81" s="796"/>
      <c r="AN81" s="796"/>
      <c r="AO81" s="796"/>
      <c r="AP81" s="745" t="s">
        <v>191</v>
      </c>
      <c r="AQ81" s="745"/>
      <c r="AR81" s="828"/>
      <c r="AS81" s="811"/>
      <c r="AT81" s="812"/>
      <c r="AU81" s="812"/>
      <c r="AV81" s="812"/>
      <c r="AW81" s="812"/>
      <c r="AX81" s="812"/>
      <c r="AY81" s="812"/>
      <c r="AZ81" s="812"/>
      <c r="BA81" s="764"/>
      <c r="BB81" s="765"/>
      <c r="BC81" s="765"/>
      <c r="BD81" s="765"/>
      <c r="BE81" s="765"/>
      <c r="BF81" s="765"/>
      <c r="BG81" s="765"/>
      <c r="BH81" s="765"/>
      <c r="BI81" s="765"/>
      <c r="BJ81" s="765"/>
      <c r="BK81" s="765"/>
      <c r="BL81" s="769"/>
      <c r="BM81" s="883"/>
      <c r="BN81" s="884"/>
      <c r="BO81" s="884"/>
      <c r="BP81" s="884"/>
      <c r="BQ81" s="884"/>
      <c r="BR81" s="884"/>
      <c r="BS81" s="884"/>
      <c r="BT81" s="889"/>
      <c r="BU81" s="889"/>
      <c r="BV81" s="889"/>
      <c r="BW81" s="889"/>
      <c r="BX81" s="889"/>
      <c r="BY81" s="889"/>
      <c r="BZ81" s="890"/>
      <c r="CA81" s="896"/>
      <c r="CB81" s="897"/>
      <c r="CC81" s="897"/>
      <c r="CD81" s="897"/>
      <c r="CE81" s="897"/>
      <c r="CF81" s="897"/>
      <c r="CG81" s="897"/>
      <c r="CH81" s="897"/>
      <c r="CI81" s="897"/>
      <c r="CJ81" s="898"/>
      <c r="CK81" s="26"/>
      <c r="CL81" s="26"/>
      <c r="CM81" s="26"/>
      <c r="CN81" s="26"/>
      <c r="CO81" s="26"/>
      <c r="CP81" s="26"/>
      <c r="CQ81" s="26"/>
      <c r="CR81" s="26"/>
      <c r="CS81" s="26"/>
      <c r="CT81" s="26"/>
      <c r="CU81" s="26"/>
      <c r="CV81" s="26"/>
      <c r="CW81" s="26"/>
      <c r="CX81" s="26"/>
    </row>
    <row r="82" spans="1:102" s="9" customFormat="1" ht="18.75" customHeight="1" x14ac:dyDescent="0.2">
      <c r="A82" s="817"/>
      <c r="B82" s="818"/>
      <c r="C82" s="807" t="s">
        <v>36</v>
      </c>
      <c r="D82" s="808" t="str">
        <f>指定登録依頼書!D34</f>
        <v/>
      </c>
      <c r="E82" s="808"/>
      <c r="F82" s="808"/>
      <c r="G82" s="808"/>
      <c r="H82" s="730" t="s">
        <v>197</v>
      </c>
      <c r="I82" s="801"/>
      <c r="J82" s="807" t="s">
        <v>36</v>
      </c>
      <c r="K82" s="808" t="str">
        <f>指定登録依頼書!K34</f>
        <v/>
      </c>
      <c r="L82" s="808"/>
      <c r="M82" s="808"/>
      <c r="N82" s="808"/>
      <c r="O82" s="742" t="s">
        <v>197</v>
      </c>
      <c r="P82" s="743"/>
      <c r="Q82" s="776" t="str">
        <f>指定登録依頼書!Q34</f>
        <v/>
      </c>
      <c r="R82" s="777"/>
      <c r="S82" s="777"/>
      <c r="T82" s="778"/>
      <c r="U82" s="787"/>
      <c r="V82" s="788"/>
      <c r="W82" s="788"/>
      <c r="X82" s="780"/>
      <c r="Y82" s="780"/>
      <c r="Z82" s="789"/>
      <c r="AA82" s="790"/>
      <c r="AB82" s="790"/>
      <c r="AC82" s="793"/>
      <c r="AD82" s="794"/>
      <c r="AE82" s="837"/>
      <c r="AF82" s="801"/>
      <c r="AG82" s="843"/>
      <c r="AH82" s="843"/>
      <c r="AI82" s="843"/>
      <c r="AJ82" s="844"/>
      <c r="AK82" s="797"/>
      <c r="AL82" s="798"/>
      <c r="AM82" s="798"/>
      <c r="AN82" s="798"/>
      <c r="AO82" s="798"/>
      <c r="AP82" s="780"/>
      <c r="AQ82" s="780"/>
      <c r="AR82" s="782"/>
      <c r="AS82" s="813"/>
      <c r="AT82" s="814"/>
      <c r="AU82" s="814"/>
      <c r="AV82" s="814"/>
      <c r="AW82" s="814"/>
      <c r="AX82" s="814"/>
      <c r="AY82" s="814"/>
      <c r="AZ82" s="814"/>
      <c r="BA82" s="764"/>
      <c r="BB82" s="765"/>
      <c r="BC82" s="765"/>
      <c r="BD82" s="765"/>
      <c r="BE82" s="765"/>
      <c r="BF82" s="765"/>
      <c r="BG82" s="765"/>
      <c r="BH82" s="765"/>
      <c r="BI82" s="765"/>
      <c r="BJ82" s="765"/>
      <c r="BK82" s="765"/>
      <c r="BL82" s="769"/>
      <c r="BM82" s="883"/>
      <c r="BN82" s="884"/>
      <c r="BO82" s="884"/>
      <c r="BP82" s="884"/>
      <c r="BQ82" s="884"/>
      <c r="BR82" s="884"/>
      <c r="BS82" s="884"/>
      <c r="BT82" s="889"/>
      <c r="BU82" s="889"/>
      <c r="BV82" s="889"/>
      <c r="BW82" s="889"/>
      <c r="BX82" s="889"/>
      <c r="BY82" s="889"/>
      <c r="BZ82" s="890"/>
      <c r="CA82" s="896"/>
      <c r="CB82" s="897"/>
      <c r="CC82" s="897"/>
      <c r="CD82" s="897"/>
      <c r="CE82" s="897"/>
      <c r="CF82" s="897"/>
      <c r="CG82" s="897"/>
      <c r="CH82" s="897"/>
      <c r="CI82" s="897"/>
      <c r="CJ82" s="898"/>
      <c r="CK82" s="26"/>
      <c r="CL82" s="26"/>
      <c r="CM82" s="26"/>
      <c r="CN82" s="26"/>
      <c r="CO82" s="26"/>
      <c r="CP82" s="26"/>
      <c r="CQ82" s="26"/>
      <c r="CR82" s="26"/>
      <c r="CS82" s="26"/>
      <c r="CT82" s="26"/>
      <c r="CU82" s="26"/>
      <c r="CV82" s="26"/>
      <c r="CW82" s="26"/>
      <c r="CX82" s="26"/>
    </row>
    <row r="83" spans="1:102" s="9" customFormat="1" ht="18.75" customHeight="1" x14ac:dyDescent="0.2">
      <c r="A83" s="817"/>
      <c r="B83" s="818"/>
      <c r="C83" s="807"/>
      <c r="D83" s="808"/>
      <c r="E83" s="808"/>
      <c r="F83" s="808"/>
      <c r="G83" s="808"/>
      <c r="H83" s="730"/>
      <c r="I83" s="801"/>
      <c r="J83" s="807"/>
      <c r="K83" s="808"/>
      <c r="L83" s="808"/>
      <c r="M83" s="808"/>
      <c r="N83" s="808"/>
      <c r="O83" s="742"/>
      <c r="P83" s="743"/>
      <c r="Q83" s="783" t="str">
        <f>指定登録依頼書!Q35</f>
        <v/>
      </c>
      <c r="R83" s="784"/>
      <c r="S83" s="784"/>
      <c r="T83" s="211" t="s">
        <v>56</v>
      </c>
      <c r="U83" s="785" t="str">
        <f>指定登録依頼書!U35</f>
        <v/>
      </c>
      <c r="V83" s="786"/>
      <c r="W83" s="786"/>
      <c r="X83" s="745" t="s">
        <v>191</v>
      </c>
      <c r="Y83" s="745"/>
      <c r="Z83" s="789" t="str">
        <f>指定登録依頼書!Z35</f>
        <v/>
      </c>
      <c r="AA83" s="790" t="str">
        <f>IF(ISNUMBER(★入力シート★!X80),★入力シート★!X80,★入力シート★!X80&amp;"")</f>
        <v/>
      </c>
      <c r="AB83" s="790" t="str">
        <f>IF(ISNUMBER(★入力シート★!Y80),★入力シート★!Y80,★入力シート★!Y80&amp;"")</f>
        <v/>
      </c>
      <c r="AC83" s="791" t="s">
        <v>191</v>
      </c>
      <c r="AD83" s="792"/>
      <c r="AE83" s="837"/>
      <c r="AF83" s="801"/>
      <c r="AG83" s="745" t="s">
        <v>73</v>
      </c>
      <c r="AH83" s="745"/>
      <c r="AI83" s="745"/>
      <c r="AJ83" s="828"/>
      <c r="AK83" s="832" t="str">
        <f>指定登録依頼書!AK35</f>
        <v/>
      </c>
      <c r="AL83" s="833"/>
      <c r="AM83" s="833"/>
      <c r="AN83" s="833"/>
      <c r="AO83" s="833"/>
      <c r="AP83" s="745" t="s">
        <v>191</v>
      </c>
      <c r="AQ83" s="745"/>
      <c r="AR83" s="828"/>
      <c r="AS83" s="839" t="s">
        <v>200</v>
      </c>
      <c r="AT83" s="839"/>
      <c r="AU83" s="839"/>
      <c r="AV83" s="804" t="str">
        <f>指定登録依頼書!AV35</f>
        <v>□ 有</v>
      </c>
      <c r="AW83" s="804"/>
      <c r="AX83" s="804"/>
      <c r="AY83" s="804"/>
      <c r="AZ83" s="744"/>
      <c r="BA83" s="764"/>
      <c r="BB83" s="765"/>
      <c r="BC83" s="765"/>
      <c r="BD83" s="765"/>
      <c r="BE83" s="765"/>
      <c r="BF83" s="765"/>
      <c r="BG83" s="765"/>
      <c r="BH83" s="765"/>
      <c r="BI83" s="765"/>
      <c r="BJ83" s="765"/>
      <c r="BK83" s="765"/>
      <c r="BL83" s="769"/>
      <c r="BM83" s="883"/>
      <c r="BN83" s="884"/>
      <c r="BO83" s="884"/>
      <c r="BP83" s="884"/>
      <c r="BQ83" s="884"/>
      <c r="BR83" s="884"/>
      <c r="BS83" s="884"/>
      <c r="BT83" s="889"/>
      <c r="BU83" s="889"/>
      <c r="BV83" s="889"/>
      <c r="BW83" s="889"/>
      <c r="BX83" s="889"/>
      <c r="BY83" s="889"/>
      <c r="BZ83" s="890"/>
      <c r="CA83" s="896"/>
      <c r="CB83" s="897"/>
      <c r="CC83" s="897"/>
      <c r="CD83" s="897"/>
      <c r="CE83" s="897"/>
      <c r="CF83" s="897"/>
      <c r="CG83" s="897"/>
      <c r="CH83" s="897"/>
      <c r="CI83" s="897"/>
      <c r="CJ83" s="898"/>
      <c r="CK83" s="26"/>
      <c r="CL83" s="26"/>
      <c r="CM83" s="26"/>
      <c r="CN83" s="26"/>
      <c r="CO83" s="26"/>
      <c r="CP83" s="26"/>
      <c r="CQ83" s="26"/>
      <c r="CR83" s="26"/>
      <c r="CS83" s="26"/>
      <c r="CT83" s="26"/>
      <c r="CU83" s="26"/>
      <c r="CV83" s="26"/>
      <c r="CW83" s="26"/>
      <c r="CX83" s="26"/>
    </row>
    <row r="84" spans="1:102" s="9" customFormat="1" ht="18.75" customHeight="1" x14ac:dyDescent="0.2">
      <c r="A84" s="817"/>
      <c r="B84" s="818"/>
      <c r="C84" s="5"/>
      <c r="D84" s="96"/>
      <c r="E84" s="96"/>
      <c r="F84" s="96"/>
      <c r="G84" s="96"/>
      <c r="H84" s="96"/>
      <c r="I84" s="95"/>
      <c r="J84" s="5"/>
      <c r="K84" s="96"/>
      <c r="L84" s="96"/>
      <c r="M84" s="96"/>
      <c r="N84" s="96"/>
      <c r="O84" s="96"/>
      <c r="P84" s="95"/>
      <c r="Q84" s="776" t="str">
        <f>指定登録依頼書!Q36</f>
        <v/>
      </c>
      <c r="R84" s="777"/>
      <c r="S84" s="777"/>
      <c r="T84" s="778"/>
      <c r="U84" s="787"/>
      <c r="V84" s="788"/>
      <c r="W84" s="788"/>
      <c r="X84" s="780"/>
      <c r="Y84" s="780"/>
      <c r="Z84" s="789" t="str">
        <f>IF(ISNUMBER(★入力シート★!W81),★入力シート★!W81,★入力シート★!W81&amp;"")</f>
        <v/>
      </c>
      <c r="AA84" s="790" t="str">
        <f>IF(ISNUMBER(★入力シート★!X81),★入力シート★!X81,★入力シート★!X81&amp;"")</f>
        <v/>
      </c>
      <c r="AB84" s="790" t="str">
        <f>IF(ISNUMBER(★入力シート★!Y81),★入力シート★!Y81,★入力シート★!Y81&amp;"")</f>
        <v/>
      </c>
      <c r="AC84" s="793"/>
      <c r="AD84" s="794"/>
      <c r="AE84" s="838"/>
      <c r="AF84" s="794"/>
      <c r="AG84" s="97" t="s">
        <v>45</v>
      </c>
      <c r="AH84" s="805" t="str">
        <f>指定登録依頼書!AH36</f>
        <v/>
      </c>
      <c r="AI84" s="805"/>
      <c r="AJ84" s="68" t="s">
        <v>201</v>
      </c>
      <c r="AK84" s="834"/>
      <c r="AL84" s="835"/>
      <c r="AM84" s="835"/>
      <c r="AN84" s="835"/>
      <c r="AO84" s="835"/>
      <c r="AP84" s="780"/>
      <c r="AQ84" s="780"/>
      <c r="AR84" s="782"/>
      <c r="AS84" s="840"/>
      <c r="AT84" s="840"/>
      <c r="AU84" s="840"/>
      <c r="AV84" s="806" t="str">
        <f>指定登録依頼書!AV36</f>
        <v>□ 無</v>
      </c>
      <c r="AW84" s="806"/>
      <c r="AX84" s="806"/>
      <c r="AY84" s="806"/>
      <c r="AZ84" s="779"/>
      <c r="BA84" s="764"/>
      <c r="BB84" s="765"/>
      <c r="BC84" s="765"/>
      <c r="BD84" s="765"/>
      <c r="BE84" s="765"/>
      <c r="BF84" s="765"/>
      <c r="BG84" s="765"/>
      <c r="BH84" s="765"/>
      <c r="BI84" s="765"/>
      <c r="BJ84" s="765"/>
      <c r="BK84" s="765"/>
      <c r="BL84" s="769"/>
      <c r="BM84" s="885"/>
      <c r="BN84" s="886"/>
      <c r="BO84" s="886"/>
      <c r="BP84" s="886"/>
      <c r="BQ84" s="886"/>
      <c r="BR84" s="886"/>
      <c r="BS84" s="886"/>
      <c r="BT84" s="891"/>
      <c r="BU84" s="891"/>
      <c r="BV84" s="891"/>
      <c r="BW84" s="891"/>
      <c r="BX84" s="891"/>
      <c r="BY84" s="891"/>
      <c r="BZ84" s="892"/>
      <c r="CA84" s="899"/>
      <c r="CB84" s="900"/>
      <c r="CC84" s="900"/>
      <c r="CD84" s="900"/>
      <c r="CE84" s="900"/>
      <c r="CF84" s="900"/>
      <c r="CG84" s="900"/>
      <c r="CH84" s="900"/>
      <c r="CI84" s="900"/>
      <c r="CJ84" s="901"/>
      <c r="CK84" s="26"/>
      <c r="CL84" s="26"/>
      <c r="CM84" s="26"/>
      <c r="CN84" s="26"/>
      <c r="CO84" s="26"/>
      <c r="CP84" s="26"/>
      <c r="CQ84" s="26"/>
      <c r="CR84" s="26"/>
      <c r="CS84" s="26"/>
      <c r="CT84" s="26"/>
      <c r="CU84" s="26"/>
      <c r="CV84" s="26"/>
      <c r="CW84" s="26"/>
      <c r="CX84" s="26"/>
    </row>
    <row r="85" spans="1:102" s="9" customFormat="1" ht="15" customHeight="1" x14ac:dyDescent="0.2">
      <c r="A85" s="817"/>
      <c r="B85" s="818"/>
      <c r="C85" s="738" t="s">
        <v>202</v>
      </c>
      <c r="D85" s="739"/>
      <c r="E85" s="739"/>
      <c r="F85" s="739"/>
      <c r="G85" s="739"/>
      <c r="H85" s="739"/>
      <c r="I85" s="739"/>
      <c r="J85" s="739"/>
      <c r="K85" s="739"/>
      <c r="L85" s="739"/>
      <c r="M85" s="739"/>
      <c r="N85" s="739"/>
      <c r="O85" s="739"/>
      <c r="P85" s="739"/>
      <c r="Q85" s="739"/>
      <c r="R85" s="739"/>
      <c r="S85" s="739"/>
      <c r="T85" s="739"/>
      <c r="U85" s="739"/>
      <c r="V85" s="739"/>
      <c r="W85" s="739"/>
      <c r="X85" s="739"/>
      <c r="Y85" s="739"/>
      <c r="Z85" s="739"/>
      <c r="AA85" s="739"/>
      <c r="AB85" s="739"/>
      <c r="AC85" s="739"/>
      <c r="AD85" s="739"/>
      <c r="AE85" s="739"/>
      <c r="AF85" s="739"/>
      <c r="AG85" s="738" t="s">
        <v>203</v>
      </c>
      <c r="AH85" s="739"/>
      <c r="AI85" s="739"/>
      <c r="AJ85" s="739"/>
      <c r="AK85" s="739"/>
      <c r="AL85" s="739"/>
      <c r="AM85" s="739"/>
      <c r="AN85" s="739"/>
      <c r="AO85" s="739"/>
      <c r="AP85" s="739"/>
      <c r="AQ85" s="739"/>
      <c r="AR85" s="739"/>
      <c r="AS85" s="739"/>
      <c r="AT85" s="739"/>
      <c r="AU85" s="739"/>
      <c r="AV85" s="739"/>
      <c r="AW85" s="739"/>
      <c r="AX85" s="739"/>
      <c r="AY85" s="739"/>
      <c r="AZ85" s="739"/>
      <c r="BA85" s="764"/>
      <c r="BB85" s="765"/>
      <c r="BC85" s="765"/>
      <c r="BD85" s="765"/>
      <c r="BE85" s="765"/>
      <c r="BF85" s="765"/>
      <c r="BG85" s="765"/>
      <c r="BH85" s="765"/>
      <c r="BI85" s="765"/>
      <c r="BJ85" s="765"/>
      <c r="BK85" s="765"/>
      <c r="BL85" s="769"/>
      <c r="BM85" s="20"/>
      <c r="BN85" s="753" t="s">
        <v>204</v>
      </c>
      <c r="BO85" s="753"/>
      <c r="BP85" s="753"/>
      <c r="BQ85" s="753"/>
      <c r="BR85" s="753"/>
      <c r="BS85" s="753"/>
      <c r="BT85" s="753"/>
      <c r="BU85" s="753"/>
      <c r="BV85" s="753"/>
      <c r="BW85" s="753"/>
      <c r="BX85" s="753"/>
      <c r="BY85" s="753"/>
      <c r="BZ85" s="753"/>
      <c r="CA85" s="753"/>
      <c r="CB85" s="753"/>
      <c r="CC85" s="753"/>
      <c r="CD85" s="753"/>
      <c r="CE85" s="753"/>
      <c r="CF85" s="753"/>
      <c r="CG85" s="753"/>
      <c r="CH85" s="753"/>
      <c r="CI85" s="753"/>
      <c r="CJ85" s="34"/>
      <c r="CK85" s="31"/>
      <c r="CL85" s="31"/>
      <c r="CM85" s="31"/>
      <c r="CN85" s="31"/>
      <c r="CO85" s="31"/>
      <c r="CP85" s="31"/>
      <c r="CQ85" s="31"/>
      <c r="CR85" s="31"/>
      <c r="CS85" s="31"/>
      <c r="CT85" s="31"/>
      <c r="CU85" s="31"/>
      <c r="CV85" s="31"/>
    </row>
    <row r="86" spans="1:102" s="9" customFormat="1" ht="15" customHeight="1" x14ac:dyDescent="0.2">
      <c r="A86" s="817"/>
      <c r="B86" s="818"/>
      <c r="C86" s="756" t="str">
        <f>指定登録依頼書!C38</f>
        <v/>
      </c>
      <c r="D86" s="757"/>
      <c r="E86" s="757"/>
      <c r="F86" s="757"/>
      <c r="G86" s="757"/>
      <c r="H86" s="757"/>
      <c r="I86" s="757"/>
      <c r="J86" s="757"/>
      <c r="K86" s="757"/>
      <c r="L86" s="757"/>
      <c r="M86" s="757"/>
      <c r="N86" s="757"/>
      <c r="O86" s="757"/>
      <c r="P86" s="757"/>
      <c r="Q86" s="757"/>
      <c r="R86" s="757"/>
      <c r="S86" s="757"/>
      <c r="T86" s="757"/>
      <c r="U86" s="757"/>
      <c r="V86" s="757"/>
      <c r="W86" s="757"/>
      <c r="X86" s="757"/>
      <c r="Y86" s="757"/>
      <c r="Z86" s="757"/>
      <c r="AA86" s="757"/>
      <c r="AB86" s="757"/>
      <c r="AC86" s="757"/>
      <c r="AD86" s="757"/>
      <c r="AE86" s="757"/>
      <c r="AF86" s="757"/>
      <c r="AG86" s="760" t="str">
        <f>指定登録依頼書!AG38</f>
        <v/>
      </c>
      <c r="AH86" s="761"/>
      <c r="AI86" s="761"/>
      <c r="AJ86" s="761"/>
      <c r="AK86" s="761"/>
      <c r="AL86" s="761"/>
      <c r="AM86" s="761"/>
      <c r="AN86" s="761"/>
      <c r="AO86" s="761"/>
      <c r="AP86" s="761"/>
      <c r="AQ86" s="761"/>
      <c r="AR86" s="761"/>
      <c r="AS86" s="761"/>
      <c r="AT86" s="761"/>
      <c r="AU86" s="761"/>
      <c r="AV86" s="761"/>
      <c r="AW86" s="761"/>
      <c r="AX86" s="761"/>
      <c r="AY86" s="761"/>
      <c r="AZ86" s="761"/>
      <c r="BA86" s="764"/>
      <c r="BB86" s="765"/>
      <c r="BC86" s="765"/>
      <c r="BD86" s="765"/>
      <c r="BE86" s="765"/>
      <c r="BF86" s="765"/>
      <c r="BG86" s="765"/>
      <c r="BH86" s="765"/>
      <c r="BI86" s="765"/>
      <c r="BJ86" s="765"/>
      <c r="BK86" s="765"/>
      <c r="BL86" s="769"/>
      <c r="BM86" s="20"/>
      <c r="BN86" s="754"/>
      <c r="BO86" s="754"/>
      <c r="BP86" s="754"/>
      <c r="BQ86" s="754"/>
      <c r="BR86" s="754"/>
      <c r="BS86" s="754"/>
      <c r="BT86" s="754"/>
      <c r="BU86" s="754"/>
      <c r="BV86" s="754"/>
      <c r="BW86" s="754"/>
      <c r="BX86" s="754"/>
      <c r="BY86" s="754"/>
      <c r="BZ86" s="754"/>
      <c r="CA86" s="754"/>
      <c r="CB86" s="754"/>
      <c r="CC86" s="754"/>
      <c r="CD86" s="754"/>
      <c r="CE86" s="754"/>
      <c r="CF86" s="754"/>
      <c r="CG86" s="754"/>
      <c r="CH86" s="754"/>
      <c r="CI86" s="754"/>
      <c r="CJ86" s="21"/>
      <c r="CK86" s="31"/>
      <c r="CL86" s="31"/>
      <c r="CM86" s="31"/>
      <c r="CN86" s="31"/>
      <c r="CO86" s="31"/>
      <c r="CP86" s="31"/>
      <c r="CQ86" s="31"/>
      <c r="CR86" s="31"/>
      <c r="CS86" s="31"/>
      <c r="CT86" s="31"/>
      <c r="CU86" s="31"/>
      <c r="CV86" s="31"/>
    </row>
    <row r="87" spans="1:102" s="9" customFormat="1" ht="15" customHeight="1" thickBot="1" x14ac:dyDescent="0.25">
      <c r="A87" s="819"/>
      <c r="B87" s="820"/>
      <c r="C87" s="758"/>
      <c r="D87" s="759"/>
      <c r="E87" s="759"/>
      <c r="F87" s="759"/>
      <c r="G87" s="759"/>
      <c r="H87" s="759"/>
      <c r="I87" s="759"/>
      <c r="J87" s="759"/>
      <c r="K87" s="759"/>
      <c r="L87" s="759"/>
      <c r="M87" s="759"/>
      <c r="N87" s="759"/>
      <c r="O87" s="759"/>
      <c r="P87" s="759"/>
      <c r="Q87" s="759"/>
      <c r="R87" s="759"/>
      <c r="S87" s="759"/>
      <c r="T87" s="759"/>
      <c r="U87" s="759"/>
      <c r="V87" s="759"/>
      <c r="W87" s="759"/>
      <c r="X87" s="759"/>
      <c r="Y87" s="759"/>
      <c r="Z87" s="759"/>
      <c r="AA87" s="759"/>
      <c r="AB87" s="759"/>
      <c r="AC87" s="759"/>
      <c r="AD87" s="759"/>
      <c r="AE87" s="759"/>
      <c r="AF87" s="759"/>
      <c r="AG87" s="762"/>
      <c r="AH87" s="763"/>
      <c r="AI87" s="763"/>
      <c r="AJ87" s="763"/>
      <c r="AK87" s="763"/>
      <c r="AL87" s="763"/>
      <c r="AM87" s="763"/>
      <c r="AN87" s="763"/>
      <c r="AO87" s="763"/>
      <c r="AP87" s="763"/>
      <c r="AQ87" s="763"/>
      <c r="AR87" s="763"/>
      <c r="AS87" s="763"/>
      <c r="AT87" s="763"/>
      <c r="AU87" s="763"/>
      <c r="AV87" s="763"/>
      <c r="AW87" s="761"/>
      <c r="AX87" s="761"/>
      <c r="AY87" s="761"/>
      <c r="AZ87" s="761"/>
      <c r="BA87" s="766"/>
      <c r="BB87" s="767"/>
      <c r="BC87" s="767"/>
      <c r="BD87" s="767"/>
      <c r="BE87" s="767"/>
      <c r="BF87" s="767"/>
      <c r="BG87" s="767"/>
      <c r="BH87" s="767"/>
      <c r="BI87" s="767"/>
      <c r="BJ87" s="767"/>
      <c r="BK87" s="767"/>
      <c r="BL87" s="770"/>
      <c r="BM87" s="383"/>
      <c r="BN87" s="755"/>
      <c r="BO87" s="755"/>
      <c r="BP87" s="755"/>
      <c r="BQ87" s="755"/>
      <c r="BR87" s="755"/>
      <c r="BS87" s="755"/>
      <c r="BT87" s="755"/>
      <c r="BU87" s="755"/>
      <c r="BV87" s="755"/>
      <c r="BW87" s="755"/>
      <c r="BX87" s="755"/>
      <c r="BY87" s="755"/>
      <c r="BZ87" s="755"/>
      <c r="CA87" s="755"/>
      <c r="CB87" s="755"/>
      <c r="CC87" s="755"/>
      <c r="CD87" s="755"/>
      <c r="CE87" s="755"/>
      <c r="CF87" s="755"/>
      <c r="CG87" s="755"/>
      <c r="CH87" s="755"/>
      <c r="CI87" s="755"/>
      <c r="CJ87" s="381"/>
      <c r="CK87" s="31"/>
      <c r="CL87" s="31"/>
      <c r="CM87" s="31"/>
      <c r="CN87" s="31"/>
      <c r="CO87" s="31"/>
      <c r="CP87" s="31"/>
      <c r="CQ87" s="31"/>
      <c r="CR87" s="31"/>
      <c r="CS87" s="31"/>
      <c r="CT87" s="31"/>
      <c r="CU87" s="31"/>
      <c r="CV87" s="31"/>
    </row>
    <row r="88" spans="1:102" s="9" customFormat="1" ht="15" customHeight="1" thickTop="1" x14ac:dyDescent="0.2">
      <c r="A88" s="695" t="s">
        <v>205</v>
      </c>
      <c r="B88" s="696"/>
      <c r="C88" s="701" t="s">
        <v>89</v>
      </c>
      <c r="D88" s="702"/>
      <c r="E88" s="702"/>
      <c r="F88" s="702"/>
      <c r="G88" s="702"/>
      <c r="H88" s="702"/>
      <c r="I88" s="702"/>
      <c r="J88" s="702"/>
      <c r="K88" s="702"/>
      <c r="L88" s="702"/>
      <c r="M88" s="702"/>
      <c r="N88" s="702"/>
      <c r="O88" s="703"/>
      <c r="P88" s="704" t="s">
        <v>206</v>
      </c>
      <c r="Q88" s="707" t="s">
        <v>207</v>
      </c>
      <c r="R88" s="368"/>
      <c r="S88" s="702" t="s">
        <v>208</v>
      </c>
      <c r="T88" s="702"/>
      <c r="U88" s="702"/>
      <c r="V88" s="702"/>
      <c r="W88" s="702"/>
      <c r="X88" s="702"/>
      <c r="Y88" s="702"/>
      <c r="Z88" s="702"/>
      <c r="AA88" s="702"/>
      <c r="AB88" s="702"/>
      <c r="AC88" s="702"/>
      <c r="AD88" s="710" t="e">
        <f>指定登録依頼書!AD40</f>
        <v>#N/A</v>
      </c>
      <c r="AE88" s="713" t="s">
        <v>209</v>
      </c>
      <c r="AF88" s="716" t="s">
        <v>210</v>
      </c>
      <c r="AG88" s="701" t="s">
        <v>211</v>
      </c>
      <c r="AH88" s="702"/>
      <c r="AI88" s="702"/>
      <c r="AJ88" s="702"/>
      <c r="AK88" s="702"/>
      <c r="AL88" s="702"/>
      <c r="AM88" s="702"/>
      <c r="AN88" s="702"/>
      <c r="AO88" s="702"/>
      <c r="AP88" s="702"/>
      <c r="AQ88" s="702"/>
      <c r="AR88" s="702"/>
      <c r="AS88" s="702"/>
      <c r="AT88" s="702"/>
      <c r="AU88" s="702"/>
      <c r="AV88" s="728"/>
      <c r="AW88" s="125"/>
      <c r="AX88" s="126"/>
      <c r="AY88" s="127" t="s">
        <v>212</v>
      </c>
      <c r="AZ88" s="127"/>
      <c r="BA88" s="105"/>
      <c r="BB88" s="105"/>
      <c r="BC88" s="105"/>
      <c r="BD88" s="105"/>
      <c r="BE88" s="105"/>
      <c r="BF88" s="105"/>
      <c r="BG88" s="105"/>
      <c r="BH88" s="105"/>
      <c r="BI88" s="105"/>
      <c r="BJ88" s="105"/>
      <c r="BK88" s="105"/>
      <c r="BL88" s="105"/>
      <c r="BM88" s="105"/>
    </row>
    <row r="89" spans="1:102" s="9" customFormat="1" ht="15" customHeight="1" x14ac:dyDescent="0.2">
      <c r="A89" s="697"/>
      <c r="B89" s="698"/>
      <c r="C89" s="104"/>
      <c r="D89" s="4"/>
      <c r="E89" s="4"/>
      <c r="F89" s="4"/>
      <c r="G89" s="4"/>
      <c r="H89" s="4"/>
      <c r="I89" s="4"/>
      <c r="J89" s="4"/>
      <c r="K89" s="4"/>
      <c r="L89" s="4"/>
      <c r="M89" s="4"/>
      <c r="N89" s="4"/>
      <c r="O89" s="94"/>
      <c r="P89" s="705"/>
      <c r="Q89" s="708"/>
      <c r="R89" s="6"/>
      <c r="S89" s="721" t="str">
        <f>指定登録依頼書!S41</f>
        <v/>
      </c>
      <c r="T89" s="721"/>
      <c r="U89" s="721"/>
      <c r="V89" s="721"/>
      <c r="W89" s="4" t="s">
        <v>15</v>
      </c>
      <c r="X89" s="722" t="str">
        <f>指定登録依頼書!X41</f>
        <v/>
      </c>
      <c r="Y89" s="729"/>
      <c r="Z89" s="730" t="s">
        <v>160</v>
      </c>
      <c r="AA89" s="722" t="str">
        <f>指定登録依頼書!AA41</f>
        <v/>
      </c>
      <c r="AB89" s="729"/>
      <c r="AC89" s="730" t="s">
        <v>17</v>
      </c>
      <c r="AD89" s="711"/>
      <c r="AE89" s="714"/>
      <c r="AF89" s="717"/>
      <c r="AG89" s="6"/>
      <c r="AH89" s="4"/>
      <c r="AI89" s="4"/>
      <c r="AJ89" s="4"/>
      <c r="AK89" s="4"/>
      <c r="AL89" s="4"/>
      <c r="AM89" s="4"/>
      <c r="AN89" s="4"/>
      <c r="AO89" s="4"/>
      <c r="AP89" s="4"/>
      <c r="AQ89" s="4"/>
      <c r="AR89" s="4"/>
      <c r="AS89" s="4"/>
      <c r="AT89" s="4"/>
      <c r="AU89" s="4"/>
      <c r="AV89" s="113"/>
      <c r="AW89" s="720" t="s">
        <v>213</v>
      </c>
      <c r="AX89" s="720"/>
      <c r="AY89" s="720"/>
      <c r="AZ89" s="720"/>
      <c r="BA89" s="720"/>
      <c r="BB89" s="720"/>
      <c r="BC89" s="720"/>
      <c r="BD89" s="720"/>
      <c r="BE89" s="720"/>
      <c r="BF89" s="720"/>
      <c r="BG89" s="720"/>
      <c r="BH89" s="720"/>
      <c r="BI89" s="720"/>
      <c r="BJ89" s="720"/>
      <c r="BK89" s="720"/>
      <c r="BL89" s="720"/>
      <c r="BM89" s="720"/>
      <c r="BN89" s="720"/>
    </row>
    <row r="90" spans="1:102" s="9" customFormat="1" ht="15" customHeight="1" x14ac:dyDescent="0.2">
      <c r="A90" s="697"/>
      <c r="B90" s="698"/>
      <c r="C90" s="104"/>
      <c r="D90" s="721" t="str">
        <f>指定登録依頼書!D42</f>
        <v/>
      </c>
      <c r="E90" s="721"/>
      <c r="F90" s="721"/>
      <c r="G90" s="721"/>
      <c r="H90" s="4" t="s">
        <v>15</v>
      </c>
      <c r="I90" s="722" t="str">
        <f>指定登録依頼書!I42</f>
        <v/>
      </c>
      <c r="J90" s="722"/>
      <c r="K90" s="4" t="s">
        <v>160</v>
      </c>
      <c r="L90" s="722" t="str">
        <f>指定登録依頼書!L42</f>
        <v/>
      </c>
      <c r="M90" s="722"/>
      <c r="N90" s="4" t="s">
        <v>17</v>
      </c>
      <c r="O90" s="94"/>
      <c r="P90" s="705"/>
      <c r="Q90" s="708"/>
      <c r="R90" s="6"/>
      <c r="S90" s="723" t="str">
        <f>指定登録依頼書!S42</f>
        <v/>
      </c>
      <c r="T90" s="723"/>
      <c r="U90" s="723"/>
      <c r="V90" s="723"/>
      <c r="W90" s="723"/>
      <c r="X90" s="729"/>
      <c r="Y90" s="729"/>
      <c r="Z90" s="540"/>
      <c r="AA90" s="729"/>
      <c r="AB90" s="729"/>
      <c r="AC90" s="540"/>
      <c r="AD90" s="711"/>
      <c r="AE90" s="714"/>
      <c r="AF90" s="717"/>
      <c r="AG90" s="6"/>
      <c r="AH90" s="4"/>
      <c r="AI90" s="721" t="str">
        <f>指定登録依頼書!AI42</f>
        <v/>
      </c>
      <c r="AJ90" s="721"/>
      <c r="AK90" s="721"/>
      <c r="AL90" s="4" t="s">
        <v>15</v>
      </c>
      <c r="AM90" s="4"/>
      <c r="AN90" s="722" t="str">
        <f>指定登録依頼書!AN42</f>
        <v/>
      </c>
      <c r="AO90" s="722"/>
      <c r="AP90" s="4" t="s">
        <v>160</v>
      </c>
      <c r="AQ90" s="4"/>
      <c r="AR90" s="722" t="str">
        <f>指定登録依頼書!AR42</f>
        <v/>
      </c>
      <c r="AS90" s="722"/>
      <c r="AT90" s="4" t="s">
        <v>17</v>
      </c>
      <c r="AU90" s="1"/>
      <c r="AV90" s="117"/>
      <c r="AW90" s="720"/>
      <c r="AX90" s="720"/>
      <c r="AY90" s="720"/>
      <c r="AZ90" s="720"/>
      <c r="BA90" s="720"/>
      <c r="BB90" s="720"/>
      <c r="BC90" s="720"/>
      <c r="BD90" s="720"/>
      <c r="BE90" s="720"/>
      <c r="BF90" s="720"/>
      <c r="BG90" s="720"/>
      <c r="BH90" s="720"/>
      <c r="BI90" s="720"/>
      <c r="BJ90" s="720"/>
      <c r="BK90" s="720"/>
      <c r="BL90" s="720"/>
      <c r="BM90" s="720"/>
      <c r="BN90" s="720"/>
      <c r="BO90" s="7"/>
      <c r="BP90" s="7"/>
      <c r="BQ90" s="7"/>
      <c r="BR90" s="7"/>
      <c r="BS90" s="7"/>
      <c r="BT90" s="7"/>
      <c r="BU90" s="7"/>
      <c r="BV90" s="7"/>
      <c r="BW90" s="7"/>
      <c r="BX90" s="7"/>
      <c r="CA90" s="724" t="s">
        <v>215</v>
      </c>
      <c r="CB90" s="724"/>
      <c r="CC90" s="724"/>
      <c r="CD90" s="724"/>
      <c r="CE90" s="724"/>
      <c r="CF90" s="724"/>
      <c r="CG90" s="724"/>
      <c r="CH90" s="724"/>
      <c r="CI90" s="724"/>
      <c r="CJ90" s="724"/>
      <c r="CL90" s="7"/>
      <c r="CM90" s="7"/>
      <c r="CN90" s="7"/>
      <c r="CO90" s="7"/>
      <c r="CP90" s="7"/>
      <c r="CQ90" s="7"/>
      <c r="CR90" s="7"/>
      <c r="CS90" s="7"/>
      <c r="CT90" s="7"/>
      <c r="CU90" s="7"/>
      <c r="CV90" s="7"/>
      <c r="CW90" s="7"/>
      <c r="CX90" s="7"/>
    </row>
    <row r="91" spans="1:102" s="9" customFormat="1" ht="15" customHeight="1" x14ac:dyDescent="0.2">
      <c r="A91" s="697"/>
      <c r="B91" s="698"/>
      <c r="C91" s="22"/>
      <c r="D91" s="725" t="str">
        <f>指定登録依頼書!D43</f>
        <v/>
      </c>
      <c r="E91" s="725"/>
      <c r="F91" s="725"/>
      <c r="G91" s="725"/>
      <c r="H91" s="725"/>
      <c r="I91" s="96"/>
      <c r="J91" s="96"/>
      <c r="K91" s="96"/>
      <c r="L91" s="96"/>
      <c r="M91" s="96"/>
      <c r="N91" s="96"/>
      <c r="O91" s="95"/>
      <c r="P91" s="706"/>
      <c r="Q91" s="709"/>
      <c r="R91" s="6"/>
      <c r="S91" s="726" t="str">
        <f>指定登録依頼書!S43</f>
        <v>□ 従事可</v>
      </c>
      <c r="T91" s="726"/>
      <c r="U91" s="726"/>
      <c r="V91" s="726"/>
      <c r="W91" s="726"/>
      <c r="X91" s="60" t="s">
        <v>151</v>
      </c>
      <c r="Y91" s="727" t="str">
        <f>指定登録依頼書!Y43</f>
        <v>□ 従事不可</v>
      </c>
      <c r="Z91" s="727"/>
      <c r="AA91" s="727"/>
      <c r="AB91" s="727"/>
      <c r="AC91" s="727"/>
      <c r="AD91" s="712"/>
      <c r="AE91" s="714"/>
      <c r="AF91" s="717"/>
      <c r="AG91" s="5"/>
      <c r="AH91" s="96"/>
      <c r="AI91" s="725" t="str">
        <f>指定登録依頼書!AI43</f>
        <v/>
      </c>
      <c r="AJ91" s="725"/>
      <c r="AK91" s="725"/>
      <c r="AL91" s="725"/>
      <c r="AM91" s="725"/>
      <c r="AN91" s="96"/>
      <c r="AO91" s="96"/>
      <c r="AP91" s="96"/>
      <c r="AQ91" s="96"/>
      <c r="AR91" s="96"/>
      <c r="AS91" s="96"/>
      <c r="AT91" s="96"/>
      <c r="AU91" s="96"/>
      <c r="AV91" s="118"/>
      <c r="AW91" s="720"/>
      <c r="AX91" s="720"/>
      <c r="AY91" s="720"/>
      <c r="AZ91" s="720"/>
      <c r="BA91" s="720"/>
      <c r="BB91" s="720"/>
      <c r="BC91" s="720"/>
      <c r="BD91" s="720"/>
      <c r="BE91" s="720"/>
      <c r="BF91" s="720"/>
      <c r="BG91" s="720"/>
      <c r="BH91" s="720"/>
      <c r="BI91" s="720"/>
      <c r="BJ91" s="720"/>
      <c r="BK91" s="720"/>
      <c r="BL91" s="720"/>
      <c r="BM91" s="720"/>
      <c r="BN91" s="720"/>
      <c r="BO91" s="7"/>
      <c r="BP91" s="7"/>
      <c r="BQ91" s="7"/>
      <c r="BR91" s="7"/>
      <c r="BS91" s="7"/>
      <c r="BT91" s="7"/>
      <c r="BU91" s="7"/>
      <c r="BV91" s="7"/>
      <c r="BW91" s="7"/>
      <c r="BX91" s="7"/>
      <c r="CA91" s="724" t="s">
        <v>216</v>
      </c>
      <c r="CB91" s="724"/>
      <c r="CC91" s="724"/>
      <c r="CD91" s="724"/>
      <c r="CE91" s="724"/>
      <c r="CF91" s="724" t="s">
        <v>217</v>
      </c>
      <c r="CG91" s="724"/>
      <c r="CH91" s="724"/>
      <c r="CI91" s="724"/>
      <c r="CJ91" s="724"/>
      <c r="CL91" s="7"/>
      <c r="CM91" s="7"/>
      <c r="CN91" s="7"/>
      <c r="CP91" s="7"/>
      <c r="CQ91" s="7"/>
      <c r="CR91" s="7"/>
      <c r="CS91" s="7"/>
      <c r="CT91" s="7"/>
      <c r="CU91" s="7"/>
      <c r="CV91" s="7"/>
      <c r="CW91" s="7"/>
      <c r="CX91" s="7"/>
    </row>
    <row r="92" spans="1:102" s="9" customFormat="1" ht="15" customHeight="1" x14ac:dyDescent="0.2">
      <c r="A92" s="697"/>
      <c r="B92" s="698"/>
      <c r="C92" s="733" t="s">
        <v>218</v>
      </c>
      <c r="D92" s="734"/>
      <c r="E92" s="734"/>
      <c r="F92" s="734"/>
      <c r="G92" s="734"/>
      <c r="H92" s="734"/>
      <c r="I92" s="734"/>
      <c r="J92" s="734"/>
      <c r="K92" s="734"/>
      <c r="L92" s="734"/>
      <c r="M92" s="734"/>
      <c r="N92" s="734"/>
      <c r="O92" s="735"/>
      <c r="P92" s="705" t="s">
        <v>219</v>
      </c>
      <c r="Q92" s="708" t="s">
        <v>220</v>
      </c>
      <c r="R92" s="738" t="s">
        <v>221</v>
      </c>
      <c r="S92" s="739"/>
      <c r="T92" s="739"/>
      <c r="U92" s="739"/>
      <c r="V92" s="739"/>
      <c r="W92" s="739"/>
      <c r="X92" s="739"/>
      <c r="Y92" s="739"/>
      <c r="Z92" s="739"/>
      <c r="AA92" s="739"/>
      <c r="AB92" s="739"/>
      <c r="AC92" s="739"/>
      <c r="AD92" s="740"/>
      <c r="AE92" s="714"/>
      <c r="AF92" s="717"/>
      <c r="AG92" s="744" t="s">
        <v>228</v>
      </c>
      <c r="AH92" s="745"/>
      <c r="AI92" s="745"/>
      <c r="AJ92" s="745"/>
      <c r="AK92" s="745"/>
      <c r="AL92" s="745"/>
      <c r="AM92" s="745"/>
      <c r="AN92" s="745"/>
      <c r="AO92" s="745"/>
      <c r="AP92" s="745"/>
      <c r="AQ92" s="745"/>
      <c r="AR92" s="745"/>
      <c r="AS92" s="745"/>
      <c r="AT92" s="745"/>
      <c r="AU92" s="745"/>
      <c r="AV92" s="746"/>
      <c r="AW92" s="720"/>
      <c r="AX92" s="720"/>
      <c r="AY92" s="720"/>
      <c r="AZ92" s="720"/>
      <c r="BA92" s="720"/>
      <c r="BB92" s="720"/>
      <c r="BC92" s="720"/>
      <c r="BD92" s="720"/>
      <c r="BE92" s="720"/>
      <c r="BF92" s="720"/>
      <c r="BG92" s="720"/>
      <c r="BH92" s="720"/>
      <c r="BI92" s="720"/>
      <c r="BJ92" s="720"/>
      <c r="BK92" s="720"/>
      <c r="BL92" s="720"/>
      <c r="BM92" s="720"/>
      <c r="BN92" s="720"/>
      <c r="CA92" s="14"/>
      <c r="CB92" s="15"/>
      <c r="CC92" s="15"/>
      <c r="CD92" s="15"/>
      <c r="CE92" s="16"/>
      <c r="CF92" s="14"/>
      <c r="CG92" s="15"/>
      <c r="CH92" s="15"/>
      <c r="CI92" s="15"/>
      <c r="CJ92" s="16"/>
    </row>
    <row r="93" spans="1:102" s="9" customFormat="1" ht="15" customHeight="1" x14ac:dyDescent="0.2">
      <c r="A93" s="697"/>
      <c r="B93" s="698"/>
      <c r="C93" s="104"/>
      <c r="D93" s="4"/>
      <c r="E93" s="4"/>
      <c r="F93" s="4"/>
      <c r="G93" s="4"/>
      <c r="H93" s="4"/>
      <c r="I93" s="4"/>
      <c r="J93" s="4"/>
      <c r="K93" s="4"/>
      <c r="L93" s="4"/>
      <c r="M93" s="4"/>
      <c r="N93" s="4"/>
      <c r="O93" s="94"/>
      <c r="P93" s="705"/>
      <c r="Q93" s="708"/>
      <c r="R93" s="741"/>
      <c r="S93" s="742"/>
      <c r="T93" s="742"/>
      <c r="U93" s="742"/>
      <c r="V93" s="742"/>
      <c r="W93" s="742"/>
      <c r="X93" s="742"/>
      <c r="Y93" s="742"/>
      <c r="Z93" s="742"/>
      <c r="AA93" s="742"/>
      <c r="AB93" s="742"/>
      <c r="AC93" s="742"/>
      <c r="AD93" s="743"/>
      <c r="AE93" s="714"/>
      <c r="AF93" s="717"/>
      <c r="AG93" s="747" t="str">
        <f>指定登録依頼書!AG45</f>
        <v/>
      </c>
      <c r="AH93" s="748"/>
      <c r="AI93" s="748"/>
      <c r="AJ93" s="748"/>
      <c r="AK93" s="748"/>
      <c r="AL93" s="748"/>
      <c r="AM93" s="748"/>
      <c r="AN93" s="748"/>
      <c r="AO93" s="748"/>
      <c r="AP93" s="748"/>
      <c r="AQ93" s="748"/>
      <c r="AR93" s="748"/>
      <c r="AS93" s="748"/>
      <c r="AT93" s="748"/>
      <c r="AU93" s="748"/>
      <c r="AV93" s="749"/>
      <c r="AW93" s="720"/>
      <c r="AX93" s="720"/>
      <c r="AY93" s="720"/>
      <c r="AZ93" s="720"/>
      <c r="BA93" s="720"/>
      <c r="BB93" s="720"/>
      <c r="BC93" s="720"/>
      <c r="BD93" s="720"/>
      <c r="BE93" s="720"/>
      <c r="BF93" s="720"/>
      <c r="BG93" s="720"/>
      <c r="BH93" s="720"/>
      <c r="BI93" s="720"/>
      <c r="BJ93" s="720"/>
      <c r="BK93" s="720"/>
      <c r="BL93" s="720"/>
      <c r="BM93" s="720"/>
      <c r="BN93" s="720"/>
      <c r="BY93" s="32"/>
      <c r="BZ93" s="32"/>
      <c r="CA93" s="10"/>
      <c r="CB93" s="32"/>
      <c r="CC93" s="32"/>
      <c r="CE93" s="11"/>
      <c r="CF93" s="10"/>
      <c r="CJ93" s="11"/>
    </row>
    <row r="94" spans="1:102" s="9" customFormat="1" ht="15" customHeight="1" x14ac:dyDescent="0.2">
      <c r="A94" s="697"/>
      <c r="B94" s="698"/>
      <c r="C94" s="104"/>
      <c r="D94" s="721" t="str">
        <f>指定登録依頼書!D46</f>
        <v/>
      </c>
      <c r="E94" s="721"/>
      <c r="F94" s="721"/>
      <c r="G94" s="721"/>
      <c r="H94" s="4" t="s">
        <v>15</v>
      </c>
      <c r="I94" s="722" t="str">
        <f>指定登録依頼書!I46</f>
        <v/>
      </c>
      <c r="J94" s="722"/>
      <c r="K94" s="4" t="s">
        <v>160</v>
      </c>
      <c r="L94" s="722" t="str">
        <f>指定登録依頼書!L46</f>
        <v/>
      </c>
      <c r="M94" s="722"/>
      <c r="N94" s="4" t="s">
        <v>17</v>
      </c>
      <c r="O94" s="94"/>
      <c r="P94" s="705"/>
      <c r="Q94" s="708"/>
      <c r="R94" s="6"/>
      <c r="S94" s="731" t="str">
        <f>指定登録依頼書!S46</f>
        <v>□ 　有</v>
      </c>
      <c r="T94" s="731"/>
      <c r="U94" s="731"/>
      <c r="V94" s="731"/>
      <c r="W94" s="731"/>
      <c r="X94" s="4"/>
      <c r="Y94" s="731" t="str">
        <f>指定登録依頼書!Y46</f>
        <v>□ 　無</v>
      </c>
      <c r="Z94" s="731"/>
      <c r="AA94" s="731"/>
      <c r="AB94" s="731"/>
      <c r="AC94" s="731"/>
      <c r="AD94" s="94"/>
      <c r="AE94" s="714"/>
      <c r="AF94" s="717"/>
      <c r="AG94" s="747"/>
      <c r="AH94" s="748"/>
      <c r="AI94" s="748"/>
      <c r="AJ94" s="748"/>
      <c r="AK94" s="748"/>
      <c r="AL94" s="748"/>
      <c r="AM94" s="748"/>
      <c r="AN94" s="748"/>
      <c r="AO94" s="748"/>
      <c r="AP94" s="748"/>
      <c r="AQ94" s="748"/>
      <c r="AR94" s="748"/>
      <c r="AS94" s="748"/>
      <c r="AT94" s="748"/>
      <c r="AU94" s="748"/>
      <c r="AV94" s="749"/>
      <c r="AW94" s="720"/>
      <c r="AX94" s="720"/>
      <c r="AY94" s="720"/>
      <c r="AZ94" s="720"/>
      <c r="BA94" s="720"/>
      <c r="BB94" s="720"/>
      <c r="BC94" s="720"/>
      <c r="BD94" s="720"/>
      <c r="BE94" s="720"/>
      <c r="BF94" s="720"/>
      <c r="BG94" s="720"/>
      <c r="BH94" s="720"/>
      <c r="BI94" s="720"/>
      <c r="BJ94" s="720"/>
      <c r="BK94" s="720"/>
      <c r="BL94" s="720"/>
      <c r="BM94" s="720"/>
      <c r="BN94" s="720"/>
      <c r="CA94" s="30"/>
      <c r="CB94" s="32"/>
      <c r="CC94" s="32"/>
      <c r="CE94" s="11"/>
      <c r="CF94" s="10"/>
      <c r="CJ94" s="11"/>
    </row>
    <row r="95" spans="1:102" s="9" customFormat="1" ht="15" customHeight="1" thickBot="1" x14ac:dyDescent="0.25">
      <c r="A95" s="699"/>
      <c r="B95" s="700"/>
      <c r="C95" s="119"/>
      <c r="D95" s="732" t="str">
        <f>指定登録依頼書!D47</f>
        <v/>
      </c>
      <c r="E95" s="732"/>
      <c r="F95" s="732"/>
      <c r="G95" s="732"/>
      <c r="H95" s="732"/>
      <c r="I95" s="120"/>
      <c r="J95" s="120"/>
      <c r="K95" s="120"/>
      <c r="L95" s="120"/>
      <c r="M95" s="120"/>
      <c r="N95" s="120"/>
      <c r="O95" s="121"/>
      <c r="P95" s="736"/>
      <c r="Q95" s="737"/>
      <c r="R95" s="122"/>
      <c r="S95" s="123"/>
      <c r="T95" s="123"/>
      <c r="U95" s="123"/>
      <c r="V95" s="123"/>
      <c r="W95" s="123"/>
      <c r="X95" s="123"/>
      <c r="Y95" s="123"/>
      <c r="Z95" s="123"/>
      <c r="AA95" s="123"/>
      <c r="AB95" s="123"/>
      <c r="AC95" s="123"/>
      <c r="AD95" s="124"/>
      <c r="AE95" s="715"/>
      <c r="AF95" s="718"/>
      <c r="AG95" s="750"/>
      <c r="AH95" s="751"/>
      <c r="AI95" s="751"/>
      <c r="AJ95" s="751"/>
      <c r="AK95" s="751"/>
      <c r="AL95" s="751"/>
      <c r="AM95" s="751"/>
      <c r="AN95" s="751"/>
      <c r="AO95" s="751"/>
      <c r="AP95" s="751"/>
      <c r="AQ95" s="751"/>
      <c r="AR95" s="751"/>
      <c r="AS95" s="751"/>
      <c r="AT95" s="751"/>
      <c r="AU95" s="751"/>
      <c r="AV95" s="752"/>
      <c r="AW95" s="720"/>
      <c r="AX95" s="720"/>
      <c r="AY95" s="720"/>
      <c r="AZ95" s="720"/>
      <c r="BA95" s="720"/>
      <c r="BB95" s="720"/>
      <c r="BC95" s="720"/>
      <c r="BD95" s="720"/>
      <c r="BE95" s="720"/>
      <c r="BF95" s="720"/>
      <c r="BG95" s="720"/>
      <c r="BH95" s="720"/>
      <c r="BI95" s="720"/>
      <c r="BJ95" s="720"/>
      <c r="BK95" s="720"/>
      <c r="BL95" s="720"/>
      <c r="BM95" s="720"/>
      <c r="BN95" s="720"/>
      <c r="CA95" s="13"/>
      <c r="CB95" s="8"/>
      <c r="CC95" s="8"/>
      <c r="CD95" s="8"/>
      <c r="CE95" s="12"/>
      <c r="CF95" s="13"/>
      <c r="CG95" s="8"/>
      <c r="CH95" s="8"/>
      <c r="CI95" s="8"/>
      <c r="CJ95" s="12"/>
    </row>
    <row r="96" spans="1:102" s="9" customFormat="1" ht="18" customHeight="1" thickTop="1" x14ac:dyDescent="0.2">
      <c r="A96" s="719" t="s">
        <v>229</v>
      </c>
      <c r="B96" s="719"/>
      <c r="C96" s="719"/>
      <c r="D96" s="719"/>
      <c r="E96" s="719"/>
      <c r="F96" s="719"/>
      <c r="G96" s="719"/>
      <c r="H96" s="719"/>
      <c r="I96" s="719"/>
      <c r="J96" s="719"/>
      <c r="K96" s="719"/>
      <c r="L96" s="719"/>
      <c r="M96" s="719"/>
      <c r="N96" s="719"/>
      <c r="O96" s="719"/>
      <c r="P96" s="719"/>
      <c r="Q96" s="719"/>
      <c r="R96" s="719"/>
      <c r="S96" s="719"/>
      <c r="T96" s="719"/>
      <c r="U96" s="719"/>
      <c r="V96" s="719"/>
      <c r="W96" s="719"/>
      <c r="X96" s="719"/>
      <c r="Y96" s="719"/>
      <c r="Z96" s="719"/>
      <c r="AA96" s="719"/>
      <c r="AB96" s="719"/>
      <c r="AC96" s="719"/>
      <c r="AD96" s="719"/>
      <c r="AE96" s="719"/>
      <c r="AF96" s="719"/>
      <c r="AG96" s="719"/>
      <c r="AH96" s="719"/>
      <c r="AI96" s="719"/>
      <c r="AJ96" s="719"/>
      <c r="AK96" s="719"/>
      <c r="AL96" s="719"/>
      <c r="AM96" s="719"/>
      <c r="AN96" s="719"/>
      <c r="AO96" s="719"/>
      <c r="AP96" s="719"/>
      <c r="AQ96" s="719"/>
      <c r="AR96" s="719"/>
      <c r="AS96" s="719"/>
      <c r="AT96" s="719"/>
      <c r="AU96" s="719"/>
      <c r="AV96" s="719"/>
      <c r="AW96" s="719"/>
      <c r="AX96" s="719"/>
      <c r="AY96" s="719"/>
      <c r="AZ96" s="719"/>
      <c r="BA96" s="719"/>
      <c r="BB96" s="719"/>
      <c r="BC96" s="719"/>
      <c r="BD96" s="719"/>
      <c r="BE96" s="719"/>
      <c r="BF96" s="719"/>
      <c r="BG96" s="719"/>
      <c r="BH96" s="719"/>
      <c r="BI96" s="719"/>
      <c r="BJ96" s="719"/>
      <c r="BK96" s="719"/>
      <c r="BL96" s="719"/>
      <c r="BM96" s="719"/>
      <c r="BN96" s="719"/>
      <c r="BO96" s="719"/>
      <c r="BP96" s="719"/>
      <c r="BQ96" s="719"/>
      <c r="BR96" s="719"/>
      <c r="BS96" s="719"/>
      <c r="BT96" s="719"/>
      <c r="BU96" s="719"/>
      <c r="BV96" s="719"/>
      <c r="BW96" s="719"/>
      <c r="BX96" s="719"/>
      <c r="BY96" s="719"/>
      <c r="BZ96" s="719"/>
      <c r="CA96" s="719"/>
      <c r="CB96" s="719"/>
      <c r="CC96" s="719"/>
      <c r="CD96" s="719"/>
      <c r="CE96" s="719"/>
      <c r="CF96" s="719"/>
      <c r="CG96" s="719"/>
      <c r="CH96" s="719"/>
      <c r="CI96" s="719"/>
      <c r="CJ96" s="719"/>
    </row>
  </sheetData>
  <sheetProtection sheet="1" selectLockedCells="1" selectUnlockedCells="1"/>
  <mergeCells count="492">
    <mergeCell ref="CC24:CD25"/>
    <mergeCell ref="A22:B24"/>
    <mergeCell ref="AB48:BK48"/>
    <mergeCell ref="B48:AA48"/>
    <mergeCell ref="BO41:CJ41"/>
    <mergeCell ref="CA44:CE47"/>
    <mergeCell ref="BT44:BX47"/>
    <mergeCell ref="BO44:BS47"/>
    <mergeCell ref="AG45:AV47"/>
    <mergeCell ref="CA43:CE43"/>
    <mergeCell ref="CA26:CJ27"/>
    <mergeCell ref="BY45:BZ45"/>
    <mergeCell ref="AG37:AZ37"/>
    <mergeCell ref="BA26:BL27"/>
    <mergeCell ref="BM26:BZ27"/>
    <mergeCell ref="AK33:AO34"/>
    <mergeCell ref="AK35:AO36"/>
    <mergeCell ref="AG31:AJ32"/>
    <mergeCell ref="AG33:AJ34"/>
    <mergeCell ref="AG35:AJ35"/>
    <mergeCell ref="CA42:CJ42"/>
    <mergeCell ref="CF43:CJ43"/>
    <mergeCell ref="AF40:AF47"/>
    <mergeCell ref="A25:B25"/>
    <mergeCell ref="C21:E21"/>
    <mergeCell ref="C22:AZ25"/>
    <mergeCell ref="K21:N21"/>
    <mergeCell ref="AU21:AZ21"/>
    <mergeCell ref="AK21:AO21"/>
    <mergeCell ref="AG21:AJ21"/>
    <mergeCell ref="BT42:BX43"/>
    <mergeCell ref="D34:G35"/>
    <mergeCell ref="AW41:BN47"/>
    <mergeCell ref="AP31:AR32"/>
    <mergeCell ref="AK29:AO29"/>
    <mergeCell ref="AK30:AL30"/>
    <mergeCell ref="AN42:AO42"/>
    <mergeCell ref="AR42:AS42"/>
    <mergeCell ref="AG44:AV44"/>
    <mergeCell ref="P44:P47"/>
    <mergeCell ref="BA19:BT22"/>
    <mergeCell ref="Q44:Q47"/>
    <mergeCell ref="Y43:AC43"/>
    <mergeCell ref="AD40:AD43"/>
    <mergeCell ref="AQ21:AS21"/>
    <mergeCell ref="AE29:AJ30"/>
    <mergeCell ref="AF26:AQ28"/>
    <mergeCell ref="BO43:BS43"/>
    <mergeCell ref="A26:B39"/>
    <mergeCell ref="AS35:AU36"/>
    <mergeCell ref="N29:O29"/>
    <mergeCell ref="AS29:AW30"/>
    <mergeCell ref="Z35:AB36"/>
    <mergeCell ref="U29:W30"/>
    <mergeCell ref="U31:W32"/>
    <mergeCell ref="U33:W34"/>
    <mergeCell ref="U35:W36"/>
    <mergeCell ref="O34:P35"/>
    <mergeCell ref="X33:Y34"/>
    <mergeCell ref="X35:Y36"/>
    <mergeCell ref="Z27:AD28"/>
    <mergeCell ref="AM30:AO30"/>
    <mergeCell ref="AP29:AR29"/>
    <mergeCell ref="AP30:AR30"/>
    <mergeCell ref="AH36:AI36"/>
    <mergeCell ref="C29:D29"/>
    <mergeCell ref="G32:I33"/>
    <mergeCell ref="AV35:AZ35"/>
    <mergeCell ref="AP35:AR36"/>
    <mergeCell ref="AP33:AR34"/>
    <mergeCell ref="J27:P28"/>
    <mergeCell ref="C26:P26"/>
    <mergeCell ref="BA18:BT18"/>
    <mergeCell ref="C1:AJ1"/>
    <mergeCell ref="C2:AJ2"/>
    <mergeCell ref="A3:AZ3"/>
    <mergeCell ref="A4:R4"/>
    <mergeCell ref="S4:W4"/>
    <mergeCell ref="AK4:AZ4"/>
    <mergeCell ref="X4:AJ4"/>
    <mergeCell ref="AD7:AE7"/>
    <mergeCell ref="AK5:AL7"/>
    <mergeCell ref="AM5:AN7"/>
    <mergeCell ref="AO5:AP7"/>
    <mergeCell ref="AQ5:AR7"/>
    <mergeCell ref="AS5:AT7"/>
    <mergeCell ref="AU5:AV7"/>
    <mergeCell ref="AW5:AX7"/>
    <mergeCell ref="T6:V6"/>
    <mergeCell ref="Y6:AD6"/>
    <mergeCell ref="AY5:AZ7"/>
    <mergeCell ref="X7:AB7"/>
    <mergeCell ref="A5:B7"/>
    <mergeCell ref="C5:D7"/>
    <mergeCell ref="I5:J7"/>
    <mergeCell ref="M5:N7"/>
    <mergeCell ref="Q27:T28"/>
    <mergeCell ref="J32:M33"/>
    <mergeCell ref="J34:J35"/>
    <mergeCell ref="C27:I28"/>
    <mergeCell ref="U27:Y28"/>
    <mergeCell ref="Q26:AD26"/>
    <mergeCell ref="E29:F29"/>
    <mergeCell ref="G29:H29"/>
    <mergeCell ref="X31:Y32"/>
    <mergeCell ref="N32:P33"/>
    <mergeCell ref="J29:M29"/>
    <mergeCell ref="Q30:T30"/>
    <mergeCell ref="J30:L30"/>
    <mergeCell ref="H34:I35"/>
    <mergeCell ref="C30:I30"/>
    <mergeCell ref="C32:F33"/>
    <mergeCell ref="K34:N35"/>
    <mergeCell ref="Q5:R7"/>
    <mergeCell ref="AG7:AH7"/>
    <mergeCell ref="X9:AJ9"/>
    <mergeCell ref="A9:R10"/>
    <mergeCell ref="K5:L7"/>
    <mergeCell ref="S10:W10"/>
    <mergeCell ref="G5:H7"/>
    <mergeCell ref="A18:B21"/>
    <mergeCell ref="X10:AJ10"/>
    <mergeCell ref="Y8:AC8"/>
    <mergeCell ref="S11:W11"/>
    <mergeCell ref="U12:U13"/>
    <mergeCell ref="Y12:AC13"/>
    <mergeCell ref="AE12:AI13"/>
    <mergeCell ref="B15:AZ17"/>
    <mergeCell ref="C19:AZ20"/>
    <mergeCell ref="E5:F7"/>
    <mergeCell ref="A8:R8"/>
    <mergeCell ref="T8:V8"/>
    <mergeCell ref="O5:P7"/>
    <mergeCell ref="C18:AZ18"/>
    <mergeCell ref="G21:I21"/>
    <mergeCell ref="A11:R11"/>
    <mergeCell ref="A12:R14"/>
    <mergeCell ref="CA14:CJ14"/>
    <mergeCell ref="CG24:CH25"/>
    <mergeCell ref="X29:Y30"/>
    <mergeCell ref="AC31:AD32"/>
    <mergeCell ref="AC33:AD34"/>
    <mergeCell ref="AC35:AD36"/>
    <mergeCell ref="AC29:AD30"/>
    <mergeCell ref="Z29:AB30"/>
    <mergeCell ref="Z31:AB32"/>
    <mergeCell ref="Z33:AB34"/>
    <mergeCell ref="BM24:BZ25"/>
    <mergeCell ref="BT28:BZ36"/>
    <mergeCell ref="AS31:AZ34"/>
    <mergeCell ref="AV36:AZ36"/>
    <mergeCell ref="BA24:BL25"/>
    <mergeCell ref="CA23:CJ23"/>
    <mergeCell ref="CA28:CJ36"/>
    <mergeCell ref="BM28:BS36"/>
    <mergeCell ref="BA28:BF28"/>
    <mergeCell ref="CA24:CB25"/>
    <mergeCell ref="CE24:CF25"/>
    <mergeCell ref="AX29:AZ30"/>
    <mergeCell ref="AS26:AZ28"/>
    <mergeCell ref="BA15:BZ15"/>
    <mergeCell ref="BA3:CJ3"/>
    <mergeCell ref="CE5:CF5"/>
    <mergeCell ref="CH5:CJ5"/>
    <mergeCell ref="CH8:CJ8"/>
    <mergeCell ref="CA7:CD9"/>
    <mergeCell ref="CA4:CD6"/>
    <mergeCell ref="CE8:CF8"/>
    <mergeCell ref="CA10:CJ11"/>
    <mergeCell ref="CA12:CJ13"/>
    <mergeCell ref="BS11:BS12"/>
    <mergeCell ref="BA16:BZ17"/>
    <mergeCell ref="BU19:BZ19"/>
    <mergeCell ref="BT11:BU12"/>
    <mergeCell ref="BV11:BV12"/>
    <mergeCell ref="BW11:BX12"/>
    <mergeCell ref="BY11:BY12"/>
    <mergeCell ref="BB11:BE12"/>
    <mergeCell ref="BR4:BY4"/>
    <mergeCell ref="BA7:BQ7"/>
    <mergeCell ref="BR7:BZ7"/>
    <mergeCell ref="BA5:BZ6"/>
    <mergeCell ref="BN10:BZ10"/>
    <mergeCell ref="BA10:BM10"/>
    <mergeCell ref="BR8:BZ9"/>
    <mergeCell ref="BA8:BQ9"/>
    <mergeCell ref="BF11:BF12"/>
    <mergeCell ref="BO11:BR12"/>
    <mergeCell ref="BG11:BH12"/>
    <mergeCell ref="BI11:BI12"/>
    <mergeCell ref="BJ11:BK12"/>
    <mergeCell ref="BL11:BL12"/>
    <mergeCell ref="BB13:BF14"/>
    <mergeCell ref="BO13:BS14"/>
    <mergeCell ref="BU18:BZ18"/>
    <mergeCell ref="R44:AD45"/>
    <mergeCell ref="X41:Y42"/>
    <mergeCell ref="Z41:Z42"/>
    <mergeCell ref="AA41:AB42"/>
    <mergeCell ref="C37:AF37"/>
    <mergeCell ref="AE40:AE47"/>
    <mergeCell ref="P40:P43"/>
    <mergeCell ref="Q40:Q43"/>
    <mergeCell ref="S46:W46"/>
    <mergeCell ref="Y46:AC46"/>
    <mergeCell ref="AA40:AB40"/>
    <mergeCell ref="C38:AF39"/>
    <mergeCell ref="AC41:AC42"/>
    <mergeCell ref="A40:B47"/>
    <mergeCell ref="I46:J46"/>
    <mergeCell ref="C44:O44"/>
    <mergeCell ref="I42:J42"/>
    <mergeCell ref="L42:M42"/>
    <mergeCell ref="S14:W14"/>
    <mergeCell ref="AK10:AZ14"/>
    <mergeCell ref="AE31:AF36"/>
    <mergeCell ref="AI43:AM43"/>
    <mergeCell ref="D42:G42"/>
    <mergeCell ref="S41:V41"/>
    <mergeCell ref="D46:G46"/>
    <mergeCell ref="AI42:AK42"/>
    <mergeCell ref="Q36:T36"/>
    <mergeCell ref="AG40:AV40"/>
    <mergeCell ref="C41:O41"/>
    <mergeCell ref="D43:H43"/>
    <mergeCell ref="D47:H47"/>
    <mergeCell ref="L46:M46"/>
    <mergeCell ref="C40:O40"/>
    <mergeCell ref="S43:W43"/>
    <mergeCell ref="C34:C35"/>
    <mergeCell ref="Q32:T32"/>
    <mergeCell ref="Q34:T34"/>
    <mergeCell ref="CA15:CJ16"/>
    <mergeCell ref="CA17:CE19"/>
    <mergeCell ref="CF17:CJ19"/>
    <mergeCell ref="CA20:CE22"/>
    <mergeCell ref="CF20:CG22"/>
    <mergeCell ref="CH20:CH22"/>
    <mergeCell ref="CI20:CJ22"/>
    <mergeCell ref="CF44:CJ47"/>
    <mergeCell ref="S42:W42"/>
    <mergeCell ref="Q29:S29"/>
    <mergeCell ref="Q31:S31"/>
    <mergeCell ref="Q33:S33"/>
    <mergeCell ref="Q35:S35"/>
    <mergeCell ref="BG28:BL28"/>
    <mergeCell ref="BA29:BF39"/>
    <mergeCell ref="BG29:BL39"/>
    <mergeCell ref="AG38:AZ39"/>
    <mergeCell ref="AK31:AO32"/>
    <mergeCell ref="BA23:BL23"/>
    <mergeCell ref="BM23:BZ23"/>
    <mergeCell ref="BN37:CI39"/>
    <mergeCell ref="CI24:CJ25"/>
    <mergeCell ref="BU20:BZ22"/>
    <mergeCell ref="V40:Z40"/>
    <mergeCell ref="C49:AJ49"/>
    <mergeCell ref="C50:AJ50"/>
    <mergeCell ref="A51:AZ51"/>
    <mergeCell ref="BA51:CJ51"/>
    <mergeCell ref="A52:R52"/>
    <mergeCell ref="S52:W52"/>
    <mergeCell ref="X52:AJ52"/>
    <mergeCell ref="AK52:AZ52"/>
    <mergeCell ref="BR52:BY52"/>
    <mergeCell ref="CA52:CD54"/>
    <mergeCell ref="A53:B55"/>
    <mergeCell ref="C53:D55"/>
    <mergeCell ref="E53:F55"/>
    <mergeCell ref="G53:H55"/>
    <mergeCell ref="I53:J55"/>
    <mergeCell ref="K53:L55"/>
    <mergeCell ref="M53:N55"/>
    <mergeCell ref="O53:P55"/>
    <mergeCell ref="Q53:R55"/>
    <mergeCell ref="AK53:AL55"/>
    <mergeCell ref="AM53:AN55"/>
    <mergeCell ref="AO53:AP55"/>
    <mergeCell ref="AQ53:AR55"/>
    <mergeCell ref="AS53:AT55"/>
    <mergeCell ref="AU53:AV55"/>
    <mergeCell ref="AW53:AX55"/>
    <mergeCell ref="AY53:AZ55"/>
    <mergeCell ref="BA53:BZ54"/>
    <mergeCell ref="CE53:CF53"/>
    <mergeCell ref="CH53:CJ53"/>
    <mergeCell ref="T54:V54"/>
    <mergeCell ref="Y54:AD54"/>
    <mergeCell ref="X55:AB55"/>
    <mergeCell ref="AD55:AE55"/>
    <mergeCell ref="AG55:AH55"/>
    <mergeCell ref="BA55:BQ55"/>
    <mergeCell ref="BR55:BZ55"/>
    <mergeCell ref="CA55:CD57"/>
    <mergeCell ref="A56:R56"/>
    <mergeCell ref="T56:V56"/>
    <mergeCell ref="Y56:AC56"/>
    <mergeCell ref="BA56:BQ57"/>
    <mergeCell ref="BR56:BZ57"/>
    <mergeCell ref="CE56:CF56"/>
    <mergeCell ref="CH56:CJ56"/>
    <mergeCell ref="A57:R58"/>
    <mergeCell ref="S58:W58"/>
    <mergeCell ref="X58:AJ58"/>
    <mergeCell ref="AK58:AZ62"/>
    <mergeCell ref="BA58:BM58"/>
    <mergeCell ref="BN58:BZ58"/>
    <mergeCell ref="S59:W59"/>
    <mergeCell ref="BB59:BE60"/>
    <mergeCell ref="BF59:BF60"/>
    <mergeCell ref="BG59:BH60"/>
    <mergeCell ref="BI59:BI60"/>
    <mergeCell ref="BJ59:BK60"/>
    <mergeCell ref="BL59:BL60"/>
    <mergeCell ref="BO59:BR60"/>
    <mergeCell ref="BS59:BS60"/>
    <mergeCell ref="BT59:BU60"/>
    <mergeCell ref="BV59:BV60"/>
    <mergeCell ref="BW59:BX60"/>
    <mergeCell ref="BY59:BY60"/>
    <mergeCell ref="U60:U61"/>
    <mergeCell ref="Y60:AC61"/>
    <mergeCell ref="AE60:AI61"/>
    <mergeCell ref="BB61:BF62"/>
    <mergeCell ref="BO61:BS62"/>
    <mergeCell ref="S62:W62"/>
    <mergeCell ref="B63:AZ65"/>
    <mergeCell ref="BA63:BZ63"/>
    <mergeCell ref="A59:R59"/>
    <mergeCell ref="A60:R62"/>
    <mergeCell ref="CA63:CJ64"/>
    <mergeCell ref="BA64:BZ65"/>
    <mergeCell ref="CA65:CJ70"/>
    <mergeCell ref="A66:B69"/>
    <mergeCell ref="C66:AZ66"/>
    <mergeCell ref="BA66:BT66"/>
    <mergeCell ref="BU66:BZ66"/>
    <mergeCell ref="C67:AZ68"/>
    <mergeCell ref="BA67:BT70"/>
    <mergeCell ref="BU67:BZ67"/>
    <mergeCell ref="BU68:BZ70"/>
    <mergeCell ref="C69:E69"/>
    <mergeCell ref="G69:I69"/>
    <mergeCell ref="K69:N69"/>
    <mergeCell ref="AG69:AJ69"/>
    <mergeCell ref="AK69:AO69"/>
    <mergeCell ref="AQ69:AS69"/>
    <mergeCell ref="AU69:AZ69"/>
    <mergeCell ref="A70:B72"/>
    <mergeCell ref="C70:AZ73"/>
    <mergeCell ref="BA71:BL71"/>
    <mergeCell ref="BM71:BZ71"/>
    <mergeCell ref="CA71:CJ71"/>
    <mergeCell ref="BA72:BL73"/>
    <mergeCell ref="BM72:BZ73"/>
    <mergeCell ref="CA72:CB73"/>
    <mergeCell ref="CC72:CD73"/>
    <mergeCell ref="CE72:CF73"/>
    <mergeCell ref="CG72:CH73"/>
    <mergeCell ref="CI72:CJ73"/>
    <mergeCell ref="A73:B73"/>
    <mergeCell ref="BA74:BL75"/>
    <mergeCell ref="BM74:BZ75"/>
    <mergeCell ref="CA74:CJ75"/>
    <mergeCell ref="C75:I76"/>
    <mergeCell ref="J75:P76"/>
    <mergeCell ref="Q75:T76"/>
    <mergeCell ref="U75:Y76"/>
    <mergeCell ref="Z75:AD76"/>
    <mergeCell ref="BA76:BF76"/>
    <mergeCell ref="BG76:BL76"/>
    <mergeCell ref="BM76:BS84"/>
    <mergeCell ref="BT76:BZ84"/>
    <mergeCell ref="CA76:CJ84"/>
    <mergeCell ref="C77:D77"/>
    <mergeCell ref="E77:F77"/>
    <mergeCell ref="G77:H77"/>
    <mergeCell ref="J77:M77"/>
    <mergeCell ref="N77:O77"/>
    <mergeCell ref="Q77:S77"/>
    <mergeCell ref="AX77:AZ78"/>
    <mergeCell ref="U81:W82"/>
    <mergeCell ref="X81:Y82"/>
    <mergeCell ref="Z81:AB82"/>
    <mergeCell ref="AC81:AD82"/>
    <mergeCell ref="AG81:AJ82"/>
    <mergeCell ref="AK81:AO82"/>
    <mergeCell ref="AP81:AR82"/>
    <mergeCell ref="Q80:T80"/>
    <mergeCell ref="AP79:AR80"/>
    <mergeCell ref="A74:B87"/>
    <mergeCell ref="C74:P74"/>
    <mergeCell ref="Q74:AD74"/>
    <mergeCell ref="AF74:AQ76"/>
    <mergeCell ref="AS74:AZ76"/>
    <mergeCell ref="Q81:S81"/>
    <mergeCell ref="U77:W78"/>
    <mergeCell ref="X77:Y78"/>
    <mergeCell ref="Z77:AB78"/>
    <mergeCell ref="AC77:AD78"/>
    <mergeCell ref="AE77:AJ78"/>
    <mergeCell ref="AK77:AO77"/>
    <mergeCell ref="AP77:AR77"/>
    <mergeCell ref="AS77:AW78"/>
    <mergeCell ref="Z83:AB84"/>
    <mergeCell ref="AC83:AD84"/>
    <mergeCell ref="AG83:AJ83"/>
    <mergeCell ref="AK83:AO84"/>
    <mergeCell ref="AP83:AR84"/>
    <mergeCell ref="AE79:AF84"/>
    <mergeCell ref="AG79:AJ80"/>
    <mergeCell ref="AS83:AU84"/>
    <mergeCell ref="C82:C83"/>
    <mergeCell ref="D82:G83"/>
    <mergeCell ref="AV83:AZ83"/>
    <mergeCell ref="Q84:T84"/>
    <mergeCell ref="AH84:AI84"/>
    <mergeCell ref="AV84:AZ84"/>
    <mergeCell ref="H82:I83"/>
    <mergeCell ref="J82:J83"/>
    <mergeCell ref="K82:N83"/>
    <mergeCell ref="O82:P83"/>
    <mergeCell ref="Q82:T82"/>
    <mergeCell ref="Q83:S83"/>
    <mergeCell ref="U83:W84"/>
    <mergeCell ref="AS79:AZ82"/>
    <mergeCell ref="C85:AF85"/>
    <mergeCell ref="AG85:AZ85"/>
    <mergeCell ref="BN85:CI87"/>
    <mergeCell ref="C86:AF87"/>
    <mergeCell ref="AG86:AZ87"/>
    <mergeCell ref="BA77:BF87"/>
    <mergeCell ref="BG77:BL87"/>
    <mergeCell ref="C78:I78"/>
    <mergeCell ref="J78:L78"/>
    <mergeCell ref="Q78:T78"/>
    <mergeCell ref="AK78:AL78"/>
    <mergeCell ref="AM78:AO78"/>
    <mergeCell ref="AP78:AR78"/>
    <mergeCell ref="Q79:S79"/>
    <mergeCell ref="U79:W80"/>
    <mergeCell ref="X79:Y80"/>
    <mergeCell ref="Z79:AB80"/>
    <mergeCell ref="AC79:AD80"/>
    <mergeCell ref="AK79:AO80"/>
    <mergeCell ref="X83:Y84"/>
    <mergeCell ref="C80:F81"/>
    <mergeCell ref="G80:I81"/>
    <mergeCell ref="J80:M81"/>
    <mergeCell ref="N80:P81"/>
    <mergeCell ref="AG88:AV88"/>
    <mergeCell ref="S89:V89"/>
    <mergeCell ref="X89:Y90"/>
    <mergeCell ref="Z89:Z90"/>
    <mergeCell ref="AA89:AB90"/>
    <mergeCell ref="AC89:AC90"/>
    <mergeCell ref="S94:W94"/>
    <mergeCell ref="Y94:AC94"/>
    <mergeCell ref="D95:H95"/>
    <mergeCell ref="L94:M94"/>
    <mergeCell ref="C92:O92"/>
    <mergeCell ref="P92:P95"/>
    <mergeCell ref="Q92:Q95"/>
    <mergeCell ref="R92:AD93"/>
    <mergeCell ref="AG92:AV92"/>
    <mergeCell ref="AG93:AV95"/>
    <mergeCell ref="D94:G94"/>
    <mergeCell ref="I94:J94"/>
    <mergeCell ref="A88:B95"/>
    <mergeCell ref="C88:O88"/>
    <mergeCell ref="P88:P91"/>
    <mergeCell ref="Q88:Q91"/>
    <mergeCell ref="S88:AC88"/>
    <mergeCell ref="AD88:AD91"/>
    <mergeCell ref="AE88:AE95"/>
    <mergeCell ref="AF88:AF95"/>
    <mergeCell ref="A96:CJ96"/>
    <mergeCell ref="AW89:BN95"/>
    <mergeCell ref="D90:G90"/>
    <mergeCell ref="I90:J90"/>
    <mergeCell ref="L90:M90"/>
    <mergeCell ref="S90:W90"/>
    <mergeCell ref="AI90:AK90"/>
    <mergeCell ref="AN90:AO90"/>
    <mergeCell ref="AR90:AS90"/>
    <mergeCell ref="CA90:CJ90"/>
    <mergeCell ref="D91:H91"/>
    <mergeCell ref="S91:W91"/>
    <mergeCell ref="Y91:AC91"/>
    <mergeCell ref="AI91:AM91"/>
    <mergeCell ref="CA91:CE91"/>
    <mergeCell ref="CF91:CJ91"/>
  </mergeCells>
  <phoneticPr fontId="1"/>
  <conditionalFormatting sqref="BT44 CA44 CF44">
    <cfRule type="expression" dxfId="0" priority="1">
      <formula>NOT($BO$41="")</formula>
    </cfRule>
  </conditionalFormatting>
  <printOptions horizontalCentered="1" verticalCentered="1"/>
  <pageMargins left="0.19685039370078741" right="0.19685039370078741" top="0.19685039370078741" bottom="0.19685039370078741" header="0.19685039370078741" footer="0.19685039370078741"/>
  <pageSetup paperSize="9" scale="76" fitToHeight="2" orientation="landscape" r:id="rId1"/>
  <headerFooter alignWithMargins="0"/>
  <rowBreaks count="1" manualBreakCount="1">
    <brk id="48" max="16383" man="1"/>
  </rowBreaks>
  <ignoredErrors>
    <ignoredError sqref="AM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59999389629810485"/>
    <pageSetUpPr fitToPage="1"/>
  </sheetPr>
  <dimension ref="A1:CX49"/>
  <sheetViews>
    <sheetView topLeftCell="A30" zoomScaleNormal="100" workbookViewId="0">
      <selection activeCell="A12" sqref="A12:R14"/>
    </sheetView>
  </sheetViews>
  <sheetFormatPr defaultColWidth="9" defaultRowHeight="12" x14ac:dyDescent="0.2"/>
  <cols>
    <col min="1" max="1" width="1.26953125" style="9" customWidth="1"/>
    <col min="2" max="2" width="3.453125" style="9" customWidth="1"/>
    <col min="3" max="11" width="2.1796875" style="9" customWidth="1"/>
    <col min="12" max="13" width="2" style="9" customWidth="1"/>
    <col min="14" max="18" width="2.1796875" style="9" customWidth="1"/>
    <col min="19" max="19" width="1.7265625" style="9" customWidth="1"/>
    <col min="20" max="20" width="2.453125" style="9" customWidth="1"/>
    <col min="21" max="34" width="2.1796875" style="9" customWidth="1"/>
    <col min="35" max="35" width="3.7265625" style="9" customWidth="1"/>
    <col min="36" max="36" width="2.1796875" style="9" customWidth="1"/>
    <col min="37" max="52" width="1.453125" style="9" customWidth="1"/>
    <col min="53" max="111" width="2.26953125" style="9" customWidth="1"/>
    <col min="112" max="16384" width="9" style="9"/>
  </cols>
  <sheetData>
    <row r="1" spans="1:102" ht="23.5" x14ac:dyDescent="0.2">
      <c r="C1" s="1007" t="s">
        <v>225</v>
      </c>
      <c r="D1" s="1007"/>
      <c r="E1" s="1007"/>
      <c r="F1" s="1007"/>
      <c r="G1" s="1007"/>
      <c r="H1" s="1007"/>
      <c r="I1" s="1007"/>
      <c r="J1" s="1007"/>
      <c r="K1" s="1007"/>
      <c r="L1" s="1007"/>
      <c r="M1" s="1007"/>
      <c r="N1" s="1007"/>
      <c r="O1" s="1007"/>
      <c r="P1" s="1007"/>
      <c r="Q1" s="1007"/>
      <c r="R1" s="1007"/>
      <c r="S1" s="1007"/>
      <c r="T1" s="1007"/>
      <c r="U1" s="1007"/>
      <c r="V1" s="1007"/>
      <c r="W1" s="1007"/>
      <c r="X1" s="1007"/>
      <c r="Y1" s="1007"/>
      <c r="Z1" s="1007"/>
      <c r="AA1" s="1007"/>
      <c r="AB1" s="1007"/>
      <c r="AC1" s="1007"/>
      <c r="AD1" s="1007"/>
      <c r="AE1" s="1007"/>
      <c r="AF1" s="1007"/>
      <c r="AG1" s="1007"/>
      <c r="AH1" s="1007"/>
      <c r="AI1" s="1007"/>
      <c r="AJ1" s="1007"/>
    </row>
    <row r="2" spans="1:102" ht="17.25" customHeight="1" thickBot="1" x14ac:dyDescent="0.25">
      <c r="C2" s="742" t="s">
        <v>226</v>
      </c>
      <c r="D2" s="742"/>
      <c r="E2" s="742"/>
      <c r="F2" s="742"/>
      <c r="G2" s="742"/>
      <c r="H2" s="742"/>
      <c r="I2" s="742"/>
      <c r="J2" s="742"/>
      <c r="K2" s="742"/>
      <c r="L2" s="742"/>
      <c r="M2" s="742"/>
      <c r="N2" s="742"/>
      <c r="O2" s="742"/>
      <c r="P2" s="742"/>
      <c r="Q2" s="742"/>
      <c r="R2" s="742"/>
      <c r="S2" s="742"/>
      <c r="T2" s="742"/>
      <c r="U2" s="742"/>
      <c r="V2" s="742"/>
      <c r="W2" s="742"/>
      <c r="X2" s="742"/>
      <c r="Y2" s="742"/>
      <c r="Z2" s="742"/>
      <c r="AA2" s="742"/>
      <c r="AB2" s="742"/>
      <c r="AC2" s="742"/>
      <c r="AD2" s="742"/>
      <c r="AE2" s="742"/>
      <c r="AF2" s="742"/>
      <c r="AG2" s="742"/>
      <c r="AH2" s="742"/>
      <c r="AI2" s="742"/>
      <c r="AJ2" s="742"/>
    </row>
    <row r="3" spans="1:102" ht="18.75" customHeight="1" thickTop="1" x14ac:dyDescent="0.2">
      <c r="A3" s="1008" t="s">
        <v>144</v>
      </c>
      <c r="B3" s="1009"/>
      <c r="C3" s="1009"/>
      <c r="D3" s="1009"/>
      <c r="E3" s="1009"/>
      <c r="F3" s="1009"/>
      <c r="G3" s="1009"/>
      <c r="H3" s="1009"/>
      <c r="I3" s="1009"/>
      <c r="J3" s="1009"/>
      <c r="K3" s="1009"/>
      <c r="L3" s="1009"/>
      <c r="M3" s="1009"/>
      <c r="N3" s="1009"/>
      <c r="O3" s="1009"/>
      <c r="P3" s="1009"/>
      <c r="Q3" s="1009"/>
      <c r="R3" s="1009"/>
      <c r="S3" s="1009"/>
      <c r="T3" s="1009"/>
      <c r="U3" s="1009"/>
      <c r="V3" s="1009"/>
      <c r="W3" s="1009"/>
      <c r="X3" s="1009"/>
      <c r="Y3" s="1009"/>
      <c r="Z3" s="1009"/>
      <c r="AA3" s="1009"/>
      <c r="AB3" s="1009"/>
      <c r="AC3" s="1009"/>
      <c r="AD3" s="1009"/>
      <c r="AE3" s="1009"/>
      <c r="AF3" s="1009"/>
      <c r="AG3" s="1009"/>
      <c r="AH3" s="1009"/>
      <c r="AI3" s="1009"/>
      <c r="AJ3" s="1009"/>
      <c r="AK3" s="1009"/>
      <c r="AL3" s="1009"/>
      <c r="AM3" s="1009"/>
      <c r="AN3" s="1009"/>
      <c r="AO3" s="1009"/>
      <c r="AP3" s="1009"/>
      <c r="AQ3" s="1009"/>
      <c r="AR3" s="1009"/>
      <c r="AS3" s="1009"/>
      <c r="AT3" s="1009"/>
      <c r="AU3" s="1009"/>
      <c r="AV3" s="1009"/>
      <c r="AW3" s="1009"/>
      <c r="AX3" s="1009"/>
      <c r="AY3" s="1009"/>
      <c r="AZ3" s="1009"/>
      <c r="BA3" s="1010" t="s">
        <v>145</v>
      </c>
      <c r="BB3" s="1009"/>
      <c r="BC3" s="1009"/>
      <c r="BD3" s="1009"/>
      <c r="BE3" s="1009"/>
      <c r="BF3" s="1009"/>
      <c r="BG3" s="1009"/>
      <c r="BH3" s="1009"/>
      <c r="BI3" s="1009"/>
      <c r="BJ3" s="1009"/>
      <c r="BK3" s="1009"/>
      <c r="BL3" s="1009"/>
      <c r="BM3" s="1009"/>
      <c r="BN3" s="1009"/>
      <c r="BO3" s="1009"/>
      <c r="BP3" s="1009"/>
      <c r="BQ3" s="1009"/>
      <c r="BR3" s="1009"/>
      <c r="BS3" s="1009"/>
      <c r="BT3" s="1009"/>
      <c r="BU3" s="1009"/>
      <c r="BV3" s="1009"/>
      <c r="BW3" s="1009"/>
      <c r="BX3" s="1009"/>
      <c r="BY3" s="1009"/>
      <c r="BZ3" s="1009"/>
      <c r="CA3" s="1009"/>
      <c r="CB3" s="1009"/>
      <c r="CC3" s="1009"/>
      <c r="CD3" s="1009"/>
      <c r="CE3" s="1009"/>
      <c r="CF3" s="1009"/>
      <c r="CG3" s="1009"/>
      <c r="CH3" s="1009"/>
      <c r="CI3" s="1009"/>
      <c r="CJ3" s="1011"/>
      <c r="CK3" s="32"/>
      <c r="CL3" s="32"/>
      <c r="CM3" s="32"/>
      <c r="CN3" s="32"/>
      <c r="CO3" s="32"/>
      <c r="CP3" s="32"/>
      <c r="CQ3" s="32"/>
      <c r="CR3" s="32"/>
      <c r="CS3" s="32"/>
      <c r="CT3" s="32"/>
      <c r="CU3" s="32"/>
      <c r="CV3" s="32"/>
      <c r="CW3" s="32"/>
      <c r="CX3" s="32"/>
    </row>
    <row r="4" spans="1:102" ht="15" customHeight="1" x14ac:dyDescent="0.25">
      <c r="A4" s="1012" t="s">
        <v>146</v>
      </c>
      <c r="B4" s="1013"/>
      <c r="C4" s="1013"/>
      <c r="D4" s="1013"/>
      <c r="E4" s="1013"/>
      <c r="F4" s="1013"/>
      <c r="G4" s="1013"/>
      <c r="H4" s="1013"/>
      <c r="I4" s="1013"/>
      <c r="J4" s="1013"/>
      <c r="K4" s="1013"/>
      <c r="L4" s="1013"/>
      <c r="M4" s="1013"/>
      <c r="N4" s="1013"/>
      <c r="O4" s="1013"/>
      <c r="P4" s="1013"/>
      <c r="Q4" s="1013"/>
      <c r="R4" s="1014"/>
      <c r="S4" s="733" t="s">
        <v>26</v>
      </c>
      <c r="T4" s="734"/>
      <c r="U4" s="734"/>
      <c r="V4" s="734"/>
      <c r="W4" s="735"/>
      <c r="X4" s="1015" t="s">
        <v>147</v>
      </c>
      <c r="Y4" s="959"/>
      <c r="Z4" s="959"/>
      <c r="AA4" s="959"/>
      <c r="AB4" s="959"/>
      <c r="AC4" s="959"/>
      <c r="AD4" s="959"/>
      <c r="AE4" s="959"/>
      <c r="AF4" s="959"/>
      <c r="AG4" s="959"/>
      <c r="AH4" s="959"/>
      <c r="AI4" s="959"/>
      <c r="AJ4" s="960"/>
      <c r="AK4" s="1016" t="s">
        <v>148</v>
      </c>
      <c r="AL4" s="1017"/>
      <c r="AM4" s="1017"/>
      <c r="AN4" s="1017"/>
      <c r="AO4" s="1017"/>
      <c r="AP4" s="1017"/>
      <c r="AQ4" s="1017"/>
      <c r="AR4" s="1017"/>
      <c r="AS4" s="1017"/>
      <c r="AT4" s="1017"/>
      <c r="AU4" s="1017"/>
      <c r="AV4" s="1017"/>
      <c r="AW4" s="1017"/>
      <c r="AX4" s="1017"/>
      <c r="AY4" s="1017"/>
      <c r="AZ4" s="1018"/>
      <c r="BA4" s="101" t="s">
        <v>149</v>
      </c>
      <c r="BB4" s="15"/>
      <c r="BC4" s="15"/>
      <c r="BD4" s="15"/>
      <c r="BE4" s="15"/>
      <c r="BF4" s="15"/>
      <c r="BG4" s="15"/>
      <c r="BH4" s="15"/>
      <c r="BI4" s="15"/>
      <c r="BJ4" s="15"/>
      <c r="BK4" s="15"/>
      <c r="BL4" s="15"/>
      <c r="BM4" s="15"/>
      <c r="BN4" s="15"/>
      <c r="BO4" s="15"/>
      <c r="BP4" s="15"/>
      <c r="BQ4" s="15"/>
      <c r="BR4" s="1019" t="str">
        <f>指定登録依頼書!BR4</f>
        <v/>
      </c>
      <c r="BS4" s="1020"/>
      <c r="BT4" s="1020"/>
      <c r="BU4" s="1020"/>
      <c r="BV4" s="1020"/>
      <c r="BW4" s="1020"/>
      <c r="BX4" s="1020"/>
      <c r="BY4" s="1020"/>
      <c r="BZ4" s="78" t="str">
        <f>指定登録依頼書!BZ4</f>
        <v/>
      </c>
      <c r="CA4" s="1021" t="s">
        <v>150</v>
      </c>
      <c r="CB4" s="1022"/>
      <c r="CC4" s="1022"/>
      <c r="CD4" s="1023"/>
      <c r="CE4" s="106"/>
      <c r="CF4" s="106"/>
      <c r="CG4" s="106"/>
      <c r="CH4" s="106"/>
      <c r="CI4" s="106"/>
      <c r="CJ4" s="109"/>
      <c r="CK4" s="33"/>
      <c r="CL4" s="3"/>
    </row>
    <row r="5" spans="1:102" ht="15.75" customHeight="1" x14ac:dyDescent="0.2">
      <c r="A5" s="1030" t="str">
        <f>指定登録依頼書!A5</f>
        <v/>
      </c>
      <c r="B5" s="1031"/>
      <c r="C5" s="1031" t="str">
        <f>指定登録依頼書!C5</f>
        <v/>
      </c>
      <c r="D5" s="1031"/>
      <c r="E5" s="1034" t="s">
        <v>33</v>
      </c>
      <c r="F5" s="1034"/>
      <c r="G5" s="1031" t="str">
        <f>指定登録依頼書!G5</f>
        <v/>
      </c>
      <c r="H5" s="1031"/>
      <c r="I5" s="1031" t="str">
        <f>指定登録依頼書!I5</f>
        <v/>
      </c>
      <c r="J5" s="1031"/>
      <c r="K5" s="1031" t="str">
        <f>指定登録依頼書!K5</f>
        <v/>
      </c>
      <c r="L5" s="1031"/>
      <c r="M5" s="1031" t="str">
        <f>指定登録依頼書!M5</f>
        <v/>
      </c>
      <c r="N5" s="1031"/>
      <c r="O5" s="1031" t="str">
        <f>指定登録依頼書!O5</f>
        <v/>
      </c>
      <c r="P5" s="1031"/>
      <c r="Q5" s="1031" t="str">
        <f>指定登録依頼書!Q5</f>
        <v/>
      </c>
      <c r="R5" s="1036"/>
      <c r="S5" s="107"/>
      <c r="T5" s="7"/>
      <c r="U5" s="7"/>
      <c r="V5" s="7"/>
      <c r="W5" s="108"/>
      <c r="X5" s="4"/>
      <c r="Y5" s="4"/>
      <c r="Z5" s="4"/>
      <c r="AA5" s="4"/>
      <c r="AB5" s="4"/>
      <c r="AD5" s="18"/>
      <c r="AE5" s="4"/>
      <c r="AG5" s="4"/>
      <c r="AH5" s="4"/>
      <c r="AJ5" s="94"/>
      <c r="AK5" s="1038" t="str">
        <f>指定登録依頼書!AK5</f>
        <v/>
      </c>
      <c r="AL5" s="983"/>
      <c r="AM5" s="982" t="str">
        <f>指定登録依頼書!AM5</f>
        <v/>
      </c>
      <c r="AN5" s="983"/>
      <c r="AO5" s="982" t="str">
        <f>指定登録依頼書!AO5</f>
        <v/>
      </c>
      <c r="AP5" s="983"/>
      <c r="AQ5" s="982" t="str">
        <f>指定登録依頼書!AQ5</f>
        <v/>
      </c>
      <c r="AR5" s="983"/>
      <c r="AS5" s="982" t="str">
        <f>指定登録依頼書!AS5</f>
        <v/>
      </c>
      <c r="AT5" s="983"/>
      <c r="AU5" s="982" t="str">
        <f>指定登録依頼書!AU5</f>
        <v/>
      </c>
      <c r="AV5" s="983"/>
      <c r="AW5" s="982" t="str">
        <f>指定登録依頼書!AW5</f>
        <v/>
      </c>
      <c r="AX5" s="983"/>
      <c r="AY5" s="982" t="str">
        <f>指定登録依頼書!AY5</f>
        <v/>
      </c>
      <c r="AZ5" s="988"/>
      <c r="BA5" s="991" t="str">
        <f>指定登録依頼書!BA5</f>
        <v/>
      </c>
      <c r="BB5" s="992"/>
      <c r="BC5" s="992"/>
      <c r="BD5" s="992"/>
      <c r="BE5" s="992"/>
      <c r="BF5" s="992"/>
      <c r="BG5" s="992"/>
      <c r="BH5" s="992"/>
      <c r="BI5" s="992"/>
      <c r="BJ5" s="992"/>
      <c r="BK5" s="992"/>
      <c r="BL5" s="992"/>
      <c r="BM5" s="992"/>
      <c r="BN5" s="992"/>
      <c r="BO5" s="992"/>
      <c r="BP5" s="992"/>
      <c r="BQ5" s="992"/>
      <c r="BR5" s="992"/>
      <c r="BS5" s="992"/>
      <c r="BT5" s="992"/>
      <c r="BU5" s="992"/>
      <c r="BV5" s="992"/>
      <c r="BW5" s="992"/>
      <c r="BX5" s="992"/>
      <c r="BY5" s="992"/>
      <c r="BZ5" s="993"/>
      <c r="CA5" s="1024"/>
      <c r="CB5" s="1025"/>
      <c r="CC5" s="1025"/>
      <c r="CD5" s="1026"/>
      <c r="CE5" s="970" t="str">
        <f>指定登録依頼書!CE5</f>
        <v>□要</v>
      </c>
      <c r="CF5" s="970"/>
      <c r="CG5" s="7" t="s">
        <v>151</v>
      </c>
      <c r="CH5" s="742" t="str">
        <f>指定登録依頼書!CH5</f>
        <v>□不要</v>
      </c>
      <c r="CI5" s="742"/>
      <c r="CJ5" s="971"/>
      <c r="CL5" s="29"/>
      <c r="CM5" s="29"/>
      <c r="CN5" s="29"/>
      <c r="CO5" s="29"/>
      <c r="CP5" s="29"/>
      <c r="CS5" s="28"/>
      <c r="CT5" s="28"/>
      <c r="CU5" s="28"/>
      <c r="CV5" s="28"/>
      <c r="CW5" s="28"/>
    </row>
    <row r="6" spans="1:102" ht="15.75" customHeight="1" x14ac:dyDescent="0.2">
      <c r="A6" s="1030"/>
      <c r="B6" s="1031"/>
      <c r="C6" s="1031"/>
      <c r="D6" s="1031"/>
      <c r="E6" s="1034"/>
      <c r="F6" s="1034"/>
      <c r="G6" s="1031"/>
      <c r="H6" s="1031"/>
      <c r="I6" s="1031"/>
      <c r="J6" s="1031"/>
      <c r="K6" s="1031"/>
      <c r="L6" s="1031"/>
      <c r="M6" s="1031"/>
      <c r="N6" s="1031"/>
      <c r="O6" s="1031"/>
      <c r="P6" s="1031"/>
      <c r="Q6" s="1031"/>
      <c r="R6" s="1036"/>
      <c r="S6" s="107"/>
      <c r="T6" s="731" t="str">
        <f>指定登録依頼書!T6</f>
        <v>□ 有</v>
      </c>
      <c r="U6" s="731"/>
      <c r="V6" s="731"/>
      <c r="W6" s="108"/>
      <c r="X6" s="4"/>
      <c r="Y6" s="997" t="str">
        <f>指定登録依頼書!Y6</f>
        <v/>
      </c>
      <c r="Z6" s="997"/>
      <c r="AA6" s="997"/>
      <c r="AB6" s="997"/>
      <c r="AC6" s="997"/>
      <c r="AD6" s="997"/>
      <c r="AE6" s="4"/>
      <c r="AF6" s="4"/>
      <c r="AG6" s="4"/>
      <c r="AH6" s="4"/>
      <c r="AI6" s="4"/>
      <c r="AJ6" s="94"/>
      <c r="AK6" s="760"/>
      <c r="AL6" s="985"/>
      <c r="AM6" s="984"/>
      <c r="AN6" s="985"/>
      <c r="AO6" s="984"/>
      <c r="AP6" s="985"/>
      <c r="AQ6" s="984"/>
      <c r="AR6" s="985"/>
      <c r="AS6" s="984"/>
      <c r="AT6" s="985"/>
      <c r="AU6" s="984"/>
      <c r="AV6" s="985"/>
      <c r="AW6" s="984"/>
      <c r="AX6" s="985"/>
      <c r="AY6" s="984"/>
      <c r="AZ6" s="989"/>
      <c r="BA6" s="994"/>
      <c r="BB6" s="995"/>
      <c r="BC6" s="995"/>
      <c r="BD6" s="995"/>
      <c r="BE6" s="995"/>
      <c r="BF6" s="995"/>
      <c r="BG6" s="995"/>
      <c r="BH6" s="995"/>
      <c r="BI6" s="995"/>
      <c r="BJ6" s="995"/>
      <c r="BK6" s="995"/>
      <c r="BL6" s="995"/>
      <c r="BM6" s="995"/>
      <c r="BN6" s="995"/>
      <c r="BO6" s="995"/>
      <c r="BP6" s="995"/>
      <c r="BQ6" s="995"/>
      <c r="BR6" s="995"/>
      <c r="BS6" s="995"/>
      <c r="BT6" s="995"/>
      <c r="BU6" s="995"/>
      <c r="BV6" s="995"/>
      <c r="BW6" s="995"/>
      <c r="BX6" s="995"/>
      <c r="BY6" s="995"/>
      <c r="BZ6" s="996"/>
      <c r="CA6" s="1027"/>
      <c r="CB6" s="1028"/>
      <c r="CC6" s="1028"/>
      <c r="CD6" s="1029"/>
      <c r="CE6" s="103"/>
      <c r="CF6" s="103"/>
      <c r="CG6" s="103"/>
      <c r="CH6" s="35"/>
      <c r="CI6" s="35"/>
      <c r="CJ6" s="110"/>
      <c r="CK6" s="7"/>
      <c r="CL6" s="3"/>
    </row>
    <row r="7" spans="1:102" ht="15" customHeight="1" x14ac:dyDescent="0.2">
      <c r="A7" s="1032"/>
      <c r="B7" s="1033"/>
      <c r="C7" s="1033"/>
      <c r="D7" s="1033"/>
      <c r="E7" s="1035"/>
      <c r="F7" s="1035"/>
      <c r="G7" s="1033"/>
      <c r="H7" s="1033"/>
      <c r="I7" s="1033"/>
      <c r="J7" s="1033"/>
      <c r="K7" s="1033"/>
      <c r="L7" s="1033"/>
      <c r="M7" s="1033"/>
      <c r="N7" s="1033"/>
      <c r="O7" s="1033"/>
      <c r="P7" s="1033"/>
      <c r="Q7" s="1033"/>
      <c r="R7" s="1037"/>
      <c r="S7" s="107"/>
      <c r="T7" s="7"/>
      <c r="U7" s="7" t="s">
        <v>151</v>
      </c>
      <c r="V7" s="7"/>
      <c r="W7" s="108"/>
      <c r="X7" s="760" t="str">
        <f>指定登録依頼書!X7</f>
        <v xml:space="preserve">0 </v>
      </c>
      <c r="Y7" s="761"/>
      <c r="Z7" s="761"/>
      <c r="AA7" s="761"/>
      <c r="AB7" s="761"/>
      <c r="AC7" s="32" t="s">
        <v>15</v>
      </c>
      <c r="AD7" s="761" t="str">
        <f>指定登録依頼書!AD7</f>
        <v/>
      </c>
      <c r="AE7" s="761"/>
      <c r="AF7" s="32" t="s">
        <v>16</v>
      </c>
      <c r="AG7" s="761" t="str">
        <f>指定登録依頼書!AG7</f>
        <v/>
      </c>
      <c r="AH7" s="761"/>
      <c r="AI7" s="32" t="s">
        <v>17</v>
      </c>
      <c r="AJ7" s="94"/>
      <c r="AK7" s="1039"/>
      <c r="AL7" s="987"/>
      <c r="AM7" s="986"/>
      <c r="AN7" s="987"/>
      <c r="AO7" s="986"/>
      <c r="AP7" s="987"/>
      <c r="AQ7" s="986"/>
      <c r="AR7" s="987"/>
      <c r="AS7" s="986"/>
      <c r="AT7" s="987"/>
      <c r="AU7" s="986"/>
      <c r="AV7" s="987"/>
      <c r="AW7" s="986"/>
      <c r="AX7" s="987"/>
      <c r="AY7" s="986"/>
      <c r="AZ7" s="990"/>
      <c r="BA7" s="917" t="s">
        <v>152</v>
      </c>
      <c r="BB7" s="791"/>
      <c r="BC7" s="791"/>
      <c r="BD7" s="791"/>
      <c r="BE7" s="791"/>
      <c r="BF7" s="791"/>
      <c r="BG7" s="791"/>
      <c r="BH7" s="791"/>
      <c r="BI7" s="791"/>
      <c r="BJ7" s="791"/>
      <c r="BK7" s="791"/>
      <c r="BL7" s="791"/>
      <c r="BM7" s="791"/>
      <c r="BN7" s="791"/>
      <c r="BO7" s="791"/>
      <c r="BP7" s="791"/>
      <c r="BQ7" s="791"/>
      <c r="BR7" s="791" t="s">
        <v>35</v>
      </c>
      <c r="BS7" s="791"/>
      <c r="BT7" s="791"/>
      <c r="BU7" s="791"/>
      <c r="BV7" s="791"/>
      <c r="BW7" s="791"/>
      <c r="BX7" s="791"/>
      <c r="BY7" s="791"/>
      <c r="BZ7" s="792"/>
      <c r="CA7" s="998" t="s">
        <v>153</v>
      </c>
      <c r="CB7" s="999"/>
      <c r="CC7" s="999"/>
      <c r="CD7" s="1000"/>
      <c r="CE7" s="106"/>
      <c r="CF7" s="106"/>
      <c r="CG7" s="106"/>
      <c r="CH7" s="102"/>
      <c r="CI7" s="102"/>
      <c r="CJ7" s="111"/>
      <c r="CK7" s="3"/>
      <c r="CL7" s="3"/>
    </row>
    <row r="8" spans="1:102" ht="15" customHeight="1" x14ac:dyDescent="0.2">
      <c r="A8" s="958" t="s">
        <v>154</v>
      </c>
      <c r="B8" s="959"/>
      <c r="C8" s="959"/>
      <c r="D8" s="959"/>
      <c r="E8" s="959"/>
      <c r="F8" s="959"/>
      <c r="G8" s="959"/>
      <c r="H8" s="959"/>
      <c r="I8" s="959"/>
      <c r="J8" s="959"/>
      <c r="K8" s="959"/>
      <c r="L8" s="959"/>
      <c r="M8" s="959"/>
      <c r="N8" s="959"/>
      <c r="O8" s="959"/>
      <c r="P8" s="959"/>
      <c r="Q8" s="959"/>
      <c r="R8" s="960"/>
      <c r="S8" s="107"/>
      <c r="T8" s="731" t="str">
        <f>指定登録依頼書!T8</f>
        <v>□ 無</v>
      </c>
      <c r="U8" s="731"/>
      <c r="V8" s="731"/>
      <c r="W8" s="108"/>
      <c r="X8" s="4"/>
      <c r="Y8" s="961" t="e">
        <f>指定登録依頼書!Y8</f>
        <v>#VALUE!</v>
      </c>
      <c r="Z8" s="961"/>
      <c r="AA8" s="961"/>
      <c r="AB8" s="961"/>
      <c r="AC8" s="961"/>
      <c r="AD8" s="195"/>
      <c r="AE8" s="195"/>
      <c r="AF8" s="195"/>
      <c r="AG8" s="195"/>
      <c r="AH8" s="195"/>
      <c r="AI8" s="195"/>
      <c r="AJ8" s="94"/>
      <c r="AK8" s="88"/>
      <c r="AL8" s="76"/>
      <c r="AM8" s="76"/>
      <c r="AN8" s="76"/>
      <c r="AO8" s="76"/>
      <c r="AP8" s="76"/>
      <c r="AQ8" s="76"/>
      <c r="AR8" s="76"/>
      <c r="AS8" s="76"/>
      <c r="AT8" s="76"/>
      <c r="AU8" s="76"/>
      <c r="AV8" s="76"/>
      <c r="AW8" s="76"/>
      <c r="AX8" s="76"/>
      <c r="AY8" s="76"/>
      <c r="AZ8" s="90"/>
      <c r="BA8" s="962" t="str">
        <f>指定登録依頼書!BA8</f>
        <v/>
      </c>
      <c r="BB8" s="963"/>
      <c r="BC8" s="963"/>
      <c r="BD8" s="963"/>
      <c r="BE8" s="963"/>
      <c r="BF8" s="963"/>
      <c r="BG8" s="963"/>
      <c r="BH8" s="963"/>
      <c r="BI8" s="963"/>
      <c r="BJ8" s="963"/>
      <c r="BK8" s="963"/>
      <c r="BL8" s="963"/>
      <c r="BM8" s="963"/>
      <c r="BN8" s="963"/>
      <c r="BO8" s="963"/>
      <c r="BP8" s="963"/>
      <c r="BQ8" s="963"/>
      <c r="BR8" s="966" t="str">
        <f>指定登録依頼書!BR8</f>
        <v/>
      </c>
      <c r="BS8" s="966"/>
      <c r="BT8" s="966"/>
      <c r="BU8" s="966"/>
      <c r="BV8" s="966"/>
      <c r="BW8" s="966"/>
      <c r="BX8" s="966"/>
      <c r="BY8" s="966"/>
      <c r="BZ8" s="967"/>
      <c r="CA8" s="1001"/>
      <c r="CB8" s="1002"/>
      <c r="CC8" s="1002"/>
      <c r="CD8" s="1003"/>
      <c r="CE8" s="970" t="str">
        <f>指定登録依頼書!CE8</f>
        <v>□要</v>
      </c>
      <c r="CF8" s="970"/>
      <c r="CG8" s="7" t="s">
        <v>151</v>
      </c>
      <c r="CH8" s="742" t="str">
        <f>指定登録依頼書!CH8</f>
        <v>□不要</v>
      </c>
      <c r="CI8" s="742"/>
      <c r="CJ8" s="971"/>
      <c r="CL8" s="29"/>
      <c r="CM8" s="29"/>
      <c r="CN8" s="29"/>
      <c r="CO8" s="29"/>
      <c r="CP8" s="29"/>
      <c r="CS8" s="28"/>
      <c r="CT8" s="28"/>
      <c r="CU8" s="28"/>
      <c r="CV8" s="28"/>
      <c r="CW8" s="28"/>
    </row>
    <row r="9" spans="1:102" ht="15" customHeight="1" x14ac:dyDescent="0.2">
      <c r="A9" s="972" t="str">
        <f>指定登録依頼書!A9</f>
        <v xml:space="preserve"> </v>
      </c>
      <c r="B9" s="973"/>
      <c r="C9" s="973"/>
      <c r="D9" s="973"/>
      <c r="E9" s="973"/>
      <c r="F9" s="973"/>
      <c r="G9" s="973"/>
      <c r="H9" s="973"/>
      <c r="I9" s="973"/>
      <c r="J9" s="973"/>
      <c r="K9" s="973"/>
      <c r="L9" s="973"/>
      <c r="M9" s="973"/>
      <c r="N9" s="973"/>
      <c r="O9" s="973"/>
      <c r="P9" s="973"/>
      <c r="Q9" s="973"/>
      <c r="R9" s="974"/>
      <c r="S9" s="83"/>
      <c r="T9" s="84"/>
      <c r="U9" s="84"/>
      <c r="V9" s="84"/>
      <c r="W9" s="86"/>
      <c r="X9" s="96"/>
      <c r="Y9" s="96"/>
      <c r="Z9" s="96"/>
      <c r="AA9" s="96"/>
      <c r="AB9" s="96"/>
      <c r="AC9" s="96"/>
      <c r="AD9" s="96"/>
      <c r="AE9" s="96"/>
      <c r="AF9" s="96"/>
      <c r="AG9" s="96"/>
      <c r="AH9" s="96"/>
      <c r="AI9" s="96"/>
      <c r="AJ9" s="95"/>
      <c r="AK9" s="6"/>
      <c r="AL9" s="77"/>
      <c r="AM9" s="77"/>
      <c r="AN9" s="77"/>
      <c r="AO9" s="77"/>
      <c r="AP9" s="77"/>
      <c r="AQ9" s="77"/>
      <c r="AR9" s="77"/>
      <c r="AS9" s="77"/>
      <c r="AT9" s="77"/>
      <c r="AU9" s="77"/>
      <c r="AV9" s="77"/>
      <c r="AW9" s="77"/>
      <c r="AX9" s="77"/>
      <c r="AY9" s="77"/>
      <c r="AZ9" s="19"/>
      <c r="BA9" s="964"/>
      <c r="BB9" s="965"/>
      <c r="BC9" s="965"/>
      <c r="BD9" s="965"/>
      <c r="BE9" s="965"/>
      <c r="BF9" s="965"/>
      <c r="BG9" s="965"/>
      <c r="BH9" s="965"/>
      <c r="BI9" s="965"/>
      <c r="BJ9" s="965"/>
      <c r="BK9" s="965"/>
      <c r="BL9" s="965"/>
      <c r="BM9" s="965"/>
      <c r="BN9" s="965"/>
      <c r="BO9" s="965"/>
      <c r="BP9" s="965"/>
      <c r="BQ9" s="965"/>
      <c r="BR9" s="968"/>
      <c r="BS9" s="968"/>
      <c r="BT9" s="968"/>
      <c r="BU9" s="968"/>
      <c r="BV9" s="968"/>
      <c r="BW9" s="968"/>
      <c r="BX9" s="968"/>
      <c r="BY9" s="968"/>
      <c r="BZ9" s="969"/>
      <c r="CA9" s="1004"/>
      <c r="CB9" s="1005"/>
      <c r="CC9" s="1005"/>
      <c r="CD9" s="1006"/>
      <c r="CE9" s="103"/>
      <c r="CF9" s="103"/>
      <c r="CG9" s="103"/>
      <c r="CH9" s="103"/>
      <c r="CI9" s="103"/>
      <c r="CJ9" s="112"/>
      <c r="CK9" s="3"/>
      <c r="CL9" s="3"/>
    </row>
    <row r="10" spans="1:102" ht="18" customHeight="1" x14ac:dyDescent="0.2">
      <c r="A10" s="975"/>
      <c r="B10" s="976"/>
      <c r="C10" s="976"/>
      <c r="D10" s="976"/>
      <c r="E10" s="976"/>
      <c r="F10" s="976"/>
      <c r="G10" s="976"/>
      <c r="H10" s="976"/>
      <c r="I10" s="976"/>
      <c r="J10" s="976"/>
      <c r="K10" s="976"/>
      <c r="L10" s="976"/>
      <c r="M10" s="976"/>
      <c r="N10" s="976"/>
      <c r="O10" s="976"/>
      <c r="P10" s="976"/>
      <c r="Q10" s="976"/>
      <c r="R10" s="977"/>
      <c r="S10" s="744" t="s">
        <v>156</v>
      </c>
      <c r="T10" s="745"/>
      <c r="U10" s="745"/>
      <c r="V10" s="745"/>
      <c r="W10" s="828"/>
      <c r="X10" s="934" t="s">
        <v>157</v>
      </c>
      <c r="Y10" s="791"/>
      <c r="Z10" s="791"/>
      <c r="AA10" s="791"/>
      <c r="AB10" s="791"/>
      <c r="AC10" s="791"/>
      <c r="AD10" s="791"/>
      <c r="AE10" s="791"/>
      <c r="AF10" s="791"/>
      <c r="AG10" s="791"/>
      <c r="AH10" s="791"/>
      <c r="AI10" s="791"/>
      <c r="AJ10" s="791"/>
      <c r="AK10" s="811" t="s">
        <v>158</v>
      </c>
      <c r="AL10" s="812"/>
      <c r="AM10" s="812"/>
      <c r="AN10" s="812"/>
      <c r="AO10" s="812"/>
      <c r="AP10" s="812"/>
      <c r="AQ10" s="812"/>
      <c r="AR10" s="812"/>
      <c r="AS10" s="812"/>
      <c r="AT10" s="812"/>
      <c r="AU10" s="812"/>
      <c r="AV10" s="812"/>
      <c r="AW10" s="812"/>
      <c r="AX10" s="812"/>
      <c r="AY10" s="812"/>
      <c r="AZ10" s="978"/>
      <c r="BA10" s="917" t="s">
        <v>119</v>
      </c>
      <c r="BB10" s="791"/>
      <c r="BC10" s="791"/>
      <c r="BD10" s="791"/>
      <c r="BE10" s="791"/>
      <c r="BF10" s="791"/>
      <c r="BG10" s="791"/>
      <c r="BH10" s="791"/>
      <c r="BI10" s="791"/>
      <c r="BJ10" s="791"/>
      <c r="BK10" s="791"/>
      <c r="BL10" s="791"/>
      <c r="BM10" s="792"/>
      <c r="BN10" s="934" t="s">
        <v>120</v>
      </c>
      <c r="BO10" s="791"/>
      <c r="BP10" s="791"/>
      <c r="BQ10" s="791"/>
      <c r="BR10" s="791"/>
      <c r="BS10" s="791"/>
      <c r="BT10" s="791"/>
      <c r="BU10" s="791"/>
      <c r="BV10" s="791"/>
      <c r="BW10" s="791"/>
      <c r="BX10" s="791"/>
      <c r="BY10" s="791"/>
      <c r="BZ10" s="792"/>
      <c r="CA10" s="87"/>
      <c r="CB10" s="85"/>
      <c r="CC10" s="85"/>
      <c r="CD10" s="85"/>
      <c r="CE10" s="85"/>
      <c r="CF10" s="85"/>
      <c r="CG10" s="85"/>
      <c r="CH10" s="85"/>
      <c r="CI10" s="85"/>
      <c r="CJ10" s="128"/>
      <c r="CK10" s="4"/>
      <c r="CL10" s="4"/>
    </row>
    <row r="11" spans="1:102" ht="22.5" customHeight="1" x14ac:dyDescent="0.2">
      <c r="A11" s="951" t="s">
        <v>159</v>
      </c>
      <c r="B11" s="739"/>
      <c r="C11" s="739"/>
      <c r="D11" s="739"/>
      <c r="E11" s="739"/>
      <c r="F11" s="739"/>
      <c r="G11" s="739"/>
      <c r="H11" s="739"/>
      <c r="I11" s="739"/>
      <c r="J11" s="739"/>
      <c r="K11" s="739"/>
      <c r="L11" s="739"/>
      <c r="M11" s="739"/>
      <c r="N11" s="739"/>
      <c r="O11" s="739"/>
      <c r="P11" s="739"/>
      <c r="Q11" s="739"/>
      <c r="R11" s="740"/>
      <c r="S11" s="979" t="str">
        <f>指定登録依頼書!S11</f>
        <v>□ 男（M）</v>
      </c>
      <c r="T11" s="719"/>
      <c r="U11" s="719"/>
      <c r="V11" s="719"/>
      <c r="W11" s="980"/>
      <c r="X11" s="4"/>
      <c r="Y11" s="4"/>
      <c r="Z11" s="4"/>
      <c r="AB11" s="99"/>
      <c r="AC11" s="99"/>
      <c r="AD11" s="99"/>
      <c r="AE11" s="99"/>
      <c r="AF11" s="99"/>
      <c r="AG11" s="4"/>
      <c r="AH11" s="4"/>
      <c r="AI11" s="4"/>
      <c r="AJ11" s="4"/>
      <c r="AK11" s="811"/>
      <c r="AL11" s="812"/>
      <c r="AM11" s="812"/>
      <c r="AN11" s="812"/>
      <c r="AO11" s="812"/>
      <c r="AP11" s="812"/>
      <c r="AQ11" s="812"/>
      <c r="AR11" s="812"/>
      <c r="AS11" s="812"/>
      <c r="AT11" s="812"/>
      <c r="AU11" s="812"/>
      <c r="AV11" s="812"/>
      <c r="AW11" s="812"/>
      <c r="AX11" s="812"/>
      <c r="AY11" s="812"/>
      <c r="AZ11" s="978"/>
      <c r="BA11" s="17"/>
      <c r="BB11" s="981" t="str">
        <f>指定登録依頼書!BB11</f>
        <v/>
      </c>
      <c r="BC11" s="981"/>
      <c r="BD11" s="981"/>
      <c r="BE11" s="981"/>
      <c r="BF11" s="939" t="s">
        <v>15</v>
      </c>
      <c r="BG11" s="938" t="str">
        <f>指定登録依頼書!BG11</f>
        <v/>
      </c>
      <c r="BH11" s="938"/>
      <c r="BI11" s="939" t="s">
        <v>160</v>
      </c>
      <c r="BJ11" s="938" t="str">
        <f>指定登録依頼書!BJ11</f>
        <v/>
      </c>
      <c r="BK11" s="938"/>
      <c r="BL11" s="939" t="s">
        <v>17</v>
      </c>
      <c r="BM11" s="94"/>
      <c r="BN11" s="4"/>
      <c r="BO11" s="981" t="str">
        <f>指定登録依頼書!BO11</f>
        <v/>
      </c>
      <c r="BP11" s="981"/>
      <c r="BQ11" s="981"/>
      <c r="BR11" s="981"/>
      <c r="BS11" s="939" t="s">
        <v>15</v>
      </c>
      <c r="BT11" s="938" t="str">
        <f>指定登録依頼書!BT11</f>
        <v/>
      </c>
      <c r="BU11" s="938"/>
      <c r="BV11" s="939" t="s">
        <v>160</v>
      </c>
      <c r="BW11" s="938" t="str">
        <f>指定登録依頼書!BW11</f>
        <v/>
      </c>
      <c r="BX11" s="938"/>
      <c r="BY11" s="939" t="s">
        <v>161</v>
      </c>
      <c r="BZ11" s="94"/>
      <c r="CA11" s="107"/>
      <c r="CB11" s="7"/>
      <c r="CC11" s="3"/>
      <c r="CD11" s="3"/>
      <c r="CE11" s="3"/>
      <c r="CF11" s="3"/>
      <c r="CG11" s="7"/>
      <c r="CH11" s="7"/>
      <c r="CI11" s="7"/>
      <c r="CJ11" s="129"/>
      <c r="CK11" s="4"/>
      <c r="CL11" s="4"/>
    </row>
    <row r="12" spans="1:102" ht="7.5" customHeight="1" x14ac:dyDescent="0.2">
      <c r="A12" s="1410" t="str">
        <f>指定登録依頼書!A12</f>
        <v/>
      </c>
      <c r="B12" s="1411"/>
      <c r="C12" s="1411"/>
      <c r="D12" s="1411"/>
      <c r="E12" s="1411"/>
      <c r="F12" s="1411"/>
      <c r="G12" s="1411"/>
      <c r="H12" s="1411"/>
      <c r="I12" s="1411"/>
      <c r="J12" s="1411"/>
      <c r="K12" s="1411"/>
      <c r="L12" s="1411"/>
      <c r="M12" s="1411"/>
      <c r="N12" s="1411"/>
      <c r="O12" s="1411"/>
      <c r="P12" s="1411"/>
      <c r="Q12" s="1411"/>
      <c r="R12" s="1412"/>
      <c r="S12" s="6"/>
      <c r="T12" s="4"/>
      <c r="U12" s="731" t="s">
        <v>151</v>
      </c>
      <c r="V12" s="4"/>
      <c r="W12" s="94"/>
      <c r="X12" s="4"/>
      <c r="Y12" s="731" t="str">
        <f>指定登録依頼書!Y12</f>
        <v>□ 　日本人</v>
      </c>
      <c r="Z12" s="731"/>
      <c r="AA12" s="731"/>
      <c r="AB12" s="731"/>
      <c r="AC12" s="731"/>
      <c r="AD12" s="99"/>
      <c r="AE12" s="731" t="str">
        <f>指定登録依頼書!AE12</f>
        <v>□ 　外国人</v>
      </c>
      <c r="AF12" s="731"/>
      <c r="AG12" s="731"/>
      <c r="AH12" s="731"/>
      <c r="AI12" s="731"/>
      <c r="AJ12" s="4"/>
      <c r="AK12" s="811"/>
      <c r="AL12" s="812"/>
      <c r="AM12" s="812"/>
      <c r="AN12" s="812"/>
      <c r="AO12" s="812"/>
      <c r="AP12" s="812"/>
      <c r="AQ12" s="812"/>
      <c r="AR12" s="812"/>
      <c r="AS12" s="812"/>
      <c r="AT12" s="812"/>
      <c r="AU12" s="812"/>
      <c r="AV12" s="812"/>
      <c r="AW12" s="812"/>
      <c r="AX12" s="812"/>
      <c r="AY12" s="812"/>
      <c r="AZ12" s="978"/>
      <c r="BA12" s="17"/>
      <c r="BB12" s="981"/>
      <c r="BC12" s="981"/>
      <c r="BD12" s="981"/>
      <c r="BE12" s="981"/>
      <c r="BF12" s="939"/>
      <c r="BG12" s="938"/>
      <c r="BH12" s="938"/>
      <c r="BI12" s="939"/>
      <c r="BJ12" s="938"/>
      <c r="BK12" s="938"/>
      <c r="BL12" s="939"/>
      <c r="BM12" s="94"/>
      <c r="BN12" s="6"/>
      <c r="BO12" s="981"/>
      <c r="BP12" s="981"/>
      <c r="BQ12" s="981"/>
      <c r="BR12" s="981"/>
      <c r="BS12" s="939"/>
      <c r="BT12" s="938"/>
      <c r="BU12" s="938"/>
      <c r="BV12" s="939"/>
      <c r="BW12" s="938"/>
      <c r="BX12" s="938"/>
      <c r="BY12" s="939"/>
      <c r="BZ12" s="94"/>
      <c r="CA12" s="107"/>
      <c r="CB12" s="7"/>
      <c r="CC12" s="3"/>
      <c r="CD12" s="3"/>
      <c r="CE12" s="3"/>
      <c r="CF12" s="3"/>
      <c r="CG12" s="7"/>
      <c r="CH12" s="7"/>
      <c r="CI12" s="7"/>
      <c r="CJ12" s="129"/>
      <c r="CK12" s="4"/>
      <c r="CL12" s="4"/>
    </row>
    <row r="13" spans="1:102" ht="15" customHeight="1" x14ac:dyDescent="0.2">
      <c r="A13" s="1410"/>
      <c r="B13" s="1411"/>
      <c r="C13" s="1411"/>
      <c r="D13" s="1411"/>
      <c r="E13" s="1411"/>
      <c r="F13" s="1411"/>
      <c r="G13" s="1411"/>
      <c r="H13" s="1411"/>
      <c r="I13" s="1411"/>
      <c r="J13" s="1411"/>
      <c r="K13" s="1411"/>
      <c r="L13" s="1411"/>
      <c r="M13" s="1411"/>
      <c r="N13" s="1411"/>
      <c r="O13" s="1411"/>
      <c r="P13" s="1411"/>
      <c r="Q13" s="1411"/>
      <c r="R13" s="1412"/>
      <c r="S13" s="107"/>
      <c r="T13" s="7"/>
      <c r="U13" s="731"/>
      <c r="V13" s="7"/>
      <c r="W13" s="108"/>
      <c r="Y13" s="731"/>
      <c r="Z13" s="731"/>
      <c r="AA13" s="731"/>
      <c r="AB13" s="731"/>
      <c r="AC13" s="731"/>
      <c r="AD13" s="7"/>
      <c r="AE13" s="731"/>
      <c r="AF13" s="731"/>
      <c r="AG13" s="731"/>
      <c r="AH13" s="731"/>
      <c r="AI13" s="731"/>
      <c r="AJ13" s="4"/>
      <c r="AK13" s="811"/>
      <c r="AL13" s="812"/>
      <c r="AM13" s="812"/>
      <c r="AN13" s="812"/>
      <c r="AO13" s="812"/>
      <c r="AP13" s="812"/>
      <c r="AQ13" s="812"/>
      <c r="AR13" s="812"/>
      <c r="AS13" s="812"/>
      <c r="AT13" s="812"/>
      <c r="AU13" s="812"/>
      <c r="AV13" s="812"/>
      <c r="AW13" s="812"/>
      <c r="AX13" s="812"/>
      <c r="AY13" s="812"/>
      <c r="AZ13" s="978"/>
      <c r="BA13" s="17"/>
      <c r="BB13" s="940" t="str">
        <f>指定登録依頼書!BB13</f>
        <v/>
      </c>
      <c r="BC13" s="940"/>
      <c r="BD13" s="940"/>
      <c r="BE13" s="940"/>
      <c r="BF13" s="940"/>
      <c r="BG13" s="375"/>
      <c r="BH13" s="375"/>
      <c r="BI13" s="374"/>
      <c r="BJ13" s="375"/>
      <c r="BK13" s="375"/>
      <c r="BL13" s="374"/>
      <c r="BM13" s="94"/>
      <c r="BN13" s="6"/>
      <c r="BO13" s="940" t="str">
        <f>指定登録依頼書!BO13</f>
        <v/>
      </c>
      <c r="BP13" s="940"/>
      <c r="BQ13" s="940"/>
      <c r="BR13" s="940"/>
      <c r="BS13" s="940"/>
      <c r="BT13" s="4"/>
      <c r="BU13" s="4"/>
      <c r="BV13" s="4"/>
      <c r="BW13" s="4"/>
      <c r="BX13" s="4"/>
      <c r="BY13" s="4"/>
      <c r="BZ13" s="94"/>
      <c r="CA13" s="107"/>
      <c r="CB13" s="7"/>
      <c r="CC13" s="3"/>
      <c r="CD13" s="3"/>
      <c r="CE13" s="3"/>
      <c r="CF13" s="3"/>
      <c r="CG13" s="7"/>
      <c r="CH13" s="7"/>
      <c r="CI13" s="7"/>
      <c r="CJ13" s="129"/>
      <c r="CK13" s="4"/>
      <c r="CL13" s="4"/>
    </row>
    <row r="14" spans="1:102" ht="22.5" customHeight="1" thickBot="1" x14ac:dyDescent="0.25">
      <c r="A14" s="1413"/>
      <c r="B14" s="1414"/>
      <c r="C14" s="1414"/>
      <c r="D14" s="1414"/>
      <c r="E14" s="1414"/>
      <c r="F14" s="1414"/>
      <c r="G14" s="1414"/>
      <c r="H14" s="1414"/>
      <c r="I14" s="1414"/>
      <c r="J14" s="1414"/>
      <c r="K14" s="1414"/>
      <c r="L14" s="1414"/>
      <c r="M14" s="1414"/>
      <c r="N14" s="1414"/>
      <c r="O14" s="1414"/>
      <c r="P14" s="1414"/>
      <c r="Q14" s="1414"/>
      <c r="R14" s="1415"/>
      <c r="S14" s="942" t="str">
        <f>指定登録依頼書!S14</f>
        <v>□ 女（F）</v>
      </c>
      <c r="T14" s="943"/>
      <c r="U14" s="943"/>
      <c r="V14" s="943"/>
      <c r="W14" s="944"/>
      <c r="X14" s="77"/>
      <c r="Y14" s="77"/>
      <c r="Z14" s="77"/>
      <c r="AB14" s="60"/>
      <c r="AC14" s="60"/>
      <c r="AD14" s="60"/>
      <c r="AE14" s="60"/>
      <c r="AF14" s="60"/>
      <c r="AG14" s="77"/>
      <c r="AH14" s="77"/>
      <c r="AI14" s="77"/>
      <c r="AJ14" s="77"/>
      <c r="AK14" s="811"/>
      <c r="AL14" s="812"/>
      <c r="AM14" s="812"/>
      <c r="AN14" s="812"/>
      <c r="AO14" s="812"/>
      <c r="AP14" s="812"/>
      <c r="AQ14" s="812"/>
      <c r="AR14" s="812"/>
      <c r="AS14" s="812"/>
      <c r="AT14" s="812"/>
      <c r="AU14" s="812"/>
      <c r="AV14" s="812"/>
      <c r="AW14" s="812"/>
      <c r="AX14" s="812"/>
      <c r="AY14" s="812"/>
      <c r="AZ14" s="978"/>
      <c r="BA14" s="17"/>
      <c r="BB14" s="941"/>
      <c r="BC14" s="941"/>
      <c r="BD14" s="941"/>
      <c r="BE14" s="941"/>
      <c r="BF14" s="941"/>
      <c r="BG14" s="4"/>
      <c r="BH14" s="4"/>
      <c r="BI14" s="4"/>
      <c r="BJ14" s="4"/>
      <c r="BK14" s="4"/>
      <c r="BL14" s="4"/>
      <c r="BM14" s="94"/>
      <c r="BN14" s="6"/>
      <c r="BO14" s="941"/>
      <c r="BP14" s="941"/>
      <c r="BQ14" s="941"/>
      <c r="BR14" s="941"/>
      <c r="BS14" s="941"/>
      <c r="BT14" s="3"/>
      <c r="BU14" s="3"/>
      <c r="BV14" s="4"/>
      <c r="BW14" s="3"/>
      <c r="BX14" s="3"/>
      <c r="BY14" s="4"/>
      <c r="BZ14" s="94"/>
      <c r="CA14" s="107"/>
      <c r="CB14" s="7"/>
      <c r="CC14" s="3"/>
      <c r="CD14" s="3"/>
      <c r="CE14" s="3"/>
      <c r="CF14" s="3"/>
      <c r="CG14" s="7"/>
      <c r="CH14" s="7"/>
      <c r="CI14" s="7"/>
      <c r="CJ14" s="129"/>
      <c r="CK14" s="4"/>
      <c r="CL14" s="4"/>
    </row>
    <row r="15" spans="1:102" ht="15" customHeight="1" thickTop="1" x14ac:dyDescent="0.2">
      <c r="A15" s="115"/>
      <c r="B15" s="945" t="s">
        <v>162</v>
      </c>
      <c r="C15" s="945"/>
      <c r="D15" s="945"/>
      <c r="E15" s="945"/>
      <c r="F15" s="945"/>
      <c r="G15" s="945"/>
      <c r="H15" s="945"/>
      <c r="I15" s="945"/>
      <c r="J15" s="945"/>
      <c r="K15" s="945"/>
      <c r="L15" s="945"/>
      <c r="M15" s="945"/>
      <c r="N15" s="945"/>
      <c r="O15" s="945"/>
      <c r="P15" s="945"/>
      <c r="Q15" s="945"/>
      <c r="R15" s="945"/>
      <c r="S15" s="946"/>
      <c r="T15" s="946"/>
      <c r="U15" s="946"/>
      <c r="V15" s="946"/>
      <c r="W15" s="946"/>
      <c r="X15" s="946"/>
      <c r="Y15" s="946"/>
      <c r="Z15" s="946"/>
      <c r="AA15" s="946"/>
      <c r="AB15" s="946"/>
      <c r="AC15" s="946"/>
      <c r="AD15" s="946"/>
      <c r="AE15" s="946"/>
      <c r="AF15" s="946"/>
      <c r="AG15" s="946"/>
      <c r="AH15" s="946"/>
      <c r="AI15" s="946"/>
      <c r="AJ15" s="946"/>
      <c r="AK15" s="946"/>
      <c r="AL15" s="946"/>
      <c r="AM15" s="946"/>
      <c r="AN15" s="946"/>
      <c r="AO15" s="946"/>
      <c r="AP15" s="946"/>
      <c r="AQ15" s="946"/>
      <c r="AR15" s="946"/>
      <c r="AS15" s="946"/>
      <c r="AT15" s="946"/>
      <c r="AU15" s="946"/>
      <c r="AV15" s="946"/>
      <c r="AW15" s="946"/>
      <c r="AX15" s="946"/>
      <c r="AY15" s="946"/>
      <c r="AZ15" s="947"/>
      <c r="BA15" s="917" t="s">
        <v>128</v>
      </c>
      <c r="BB15" s="791"/>
      <c r="BC15" s="791"/>
      <c r="BD15" s="791"/>
      <c r="BE15" s="791"/>
      <c r="BF15" s="791"/>
      <c r="BG15" s="791"/>
      <c r="BH15" s="791"/>
      <c r="BI15" s="791"/>
      <c r="BJ15" s="791"/>
      <c r="BK15" s="791"/>
      <c r="BL15" s="791"/>
      <c r="BM15" s="791"/>
      <c r="BN15" s="791"/>
      <c r="BO15" s="791"/>
      <c r="BP15" s="791"/>
      <c r="BQ15" s="791"/>
      <c r="BR15" s="791"/>
      <c r="BS15" s="791"/>
      <c r="BT15" s="791"/>
      <c r="BU15" s="791"/>
      <c r="BV15" s="791"/>
      <c r="BW15" s="791"/>
      <c r="BX15" s="791"/>
      <c r="BY15" s="791"/>
      <c r="BZ15" s="791"/>
      <c r="CA15" s="853" t="s">
        <v>163</v>
      </c>
      <c r="CB15" s="854"/>
      <c r="CC15" s="854"/>
      <c r="CD15" s="854"/>
      <c r="CE15" s="854"/>
      <c r="CF15" s="854"/>
      <c r="CG15" s="854"/>
      <c r="CH15" s="854"/>
      <c r="CI15" s="854"/>
      <c r="CJ15" s="905"/>
      <c r="CK15" s="7"/>
      <c r="CL15" s="7"/>
      <c r="CM15" s="7"/>
      <c r="CN15" s="7"/>
      <c r="CO15" s="7"/>
      <c r="CP15" s="7"/>
      <c r="CQ15" s="7"/>
      <c r="CR15" s="7"/>
      <c r="CS15" s="7"/>
      <c r="CT15" s="7"/>
      <c r="CU15" s="7"/>
      <c r="CV15" s="7"/>
      <c r="CW15" s="7"/>
      <c r="CX15" s="7"/>
    </row>
    <row r="16" spans="1:102" ht="15" customHeight="1" x14ac:dyDescent="0.2">
      <c r="A16" s="115"/>
      <c r="B16" s="945"/>
      <c r="C16" s="945"/>
      <c r="D16" s="945"/>
      <c r="E16" s="945"/>
      <c r="F16" s="945"/>
      <c r="G16" s="945"/>
      <c r="H16" s="945"/>
      <c r="I16" s="945"/>
      <c r="J16" s="945"/>
      <c r="K16" s="945"/>
      <c r="L16" s="945"/>
      <c r="M16" s="945"/>
      <c r="N16" s="945"/>
      <c r="O16" s="945"/>
      <c r="P16" s="945"/>
      <c r="Q16" s="945"/>
      <c r="R16" s="945"/>
      <c r="S16" s="945"/>
      <c r="T16" s="945"/>
      <c r="U16" s="945"/>
      <c r="V16" s="945"/>
      <c r="W16" s="945"/>
      <c r="X16" s="945"/>
      <c r="Y16" s="945"/>
      <c r="Z16" s="945"/>
      <c r="AA16" s="945"/>
      <c r="AB16" s="945"/>
      <c r="AC16" s="945"/>
      <c r="AD16" s="945"/>
      <c r="AE16" s="945"/>
      <c r="AF16" s="945"/>
      <c r="AG16" s="945"/>
      <c r="AH16" s="945"/>
      <c r="AI16" s="945"/>
      <c r="AJ16" s="945"/>
      <c r="AK16" s="945"/>
      <c r="AL16" s="945"/>
      <c r="AM16" s="945"/>
      <c r="AN16" s="945"/>
      <c r="AO16" s="945"/>
      <c r="AP16" s="945"/>
      <c r="AQ16" s="945"/>
      <c r="AR16" s="945"/>
      <c r="AS16" s="945"/>
      <c r="AT16" s="945"/>
      <c r="AU16" s="945"/>
      <c r="AV16" s="945"/>
      <c r="AW16" s="945"/>
      <c r="AX16" s="945"/>
      <c r="AY16" s="945"/>
      <c r="AZ16" s="948"/>
      <c r="BA16" s="906" t="str">
        <f>指定登録依頼書!BA16</f>
        <v/>
      </c>
      <c r="BB16" s="757"/>
      <c r="BC16" s="757"/>
      <c r="BD16" s="757"/>
      <c r="BE16" s="757"/>
      <c r="BF16" s="757"/>
      <c r="BG16" s="757"/>
      <c r="BH16" s="757"/>
      <c r="BI16" s="757"/>
      <c r="BJ16" s="757"/>
      <c r="BK16" s="757"/>
      <c r="BL16" s="757"/>
      <c r="BM16" s="757"/>
      <c r="BN16" s="757"/>
      <c r="BO16" s="757"/>
      <c r="BP16" s="757"/>
      <c r="BQ16" s="757"/>
      <c r="BR16" s="757"/>
      <c r="BS16" s="757"/>
      <c r="BT16" s="757"/>
      <c r="BU16" s="757"/>
      <c r="BV16" s="757"/>
      <c r="BW16" s="757"/>
      <c r="BX16" s="757"/>
      <c r="BY16" s="757"/>
      <c r="BZ16" s="757"/>
      <c r="CA16" s="856"/>
      <c r="CB16" s="780"/>
      <c r="CC16" s="780"/>
      <c r="CD16" s="780"/>
      <c r="CE16" s="780"/>
      <c r="CF16" s="780"/>
      <c r="CG16" s="780"/>
      <c r="CH16" s="780"/>
      <c r="CI16" s="780"/>
      <c r="CJ16" s="860"/>
      <c r="CK16" s="7"/>
      <c r="CL16" s="7"/>
      <c r="CM16" s="7"/>
      <c r="CN16" s="7"/>
      <c r="CO16" s="7"/>
      <c r="CP16" s="7"/>
      <c r="CQ16" s="7"/>
      <c r="CR16" s="7"/>
      <c r="CS16" s="7"/>
      <c r="CT16" s="7"/>
      <c r="CU16" s="7"/>
      <c r="CV16" s="7"/>
      <c r="CW16" s="7"/>
      <c r="CX16" s="7"/>
    </row>
    <row r="17" spans="1:102" ht="15" customHeight="1" thickBot="1" x14ac:dyDescent="0.25">
      <c r="A17" s="116"/>
      <c r="B17" s="949"/>
      <c r="C17" s="949"/>
      <c r="D17" s="949"/>
      <c r="E17" s="949"/>
      <c r="F17" s="949"/>
      <c r="G17" s="949"/>
      <c r="H17" s="949"/>
      <c r="I17" s="949"/>
      <c r="J17" s="949"/>
      <c r="K17" s="949"/>
      <c r="L17" s="949"/>
      <c r="M17" s="949"/>
      <c r="N17" s="949"/>
      <c r="O17" s="949"/>
      <c r="P17" s="949"/>
      <c r="Q17" s="949"/>
      <c r="R17" s="949"/>
      <c r="S17" s="949"/>
      <c r="T17" s="949"/>
      <c r="U17" s="949"/>
      <c r="V17" s="949"/>
      <c r="W17" s="949"/>
      <c r="X17" s="949"/>
      <c r="Y17" s="949"/>
      <c r="Z17" s="949"/>
      <c r="AA17" s="949"/>
      <c r="AB17" s="949"/>
      <c r="AC17" s="949"/>
      <c r="AD17" s="949"/>
      <c r="AE17" s="949"/>
      <c r="AF17" s="949"/>
      <c r="AG17" s="949"/>
      <c r="AH17" s="949"/>
      <c r="AI17" s="949"/>
      <c r="AJ17" s="949"/>
      <c r="AK17" s="949"/>
      <c r="AL17" s="949"/>
      <c r="AM17" s="949"/>
      <c r="AN17" s="949"/>
      <c r="AO17" s="949"/>
      <c r="AP17" s="949"/>
      <c r="AQ17" s="949"/>
      <c r="AR17" s="949"/>
      <c r="AS17" s="949"/>
      <c r="AT17" s="949"/>
      <c r="AU17" s="949"/>
      <c r="AV17" s="949"/>
      <c r="AW17" s="949"/>
      <c r="AX17" s="949"/>
      <c r="AY17" s="949"/>
      <c r="AZ17" s="950"/>
      <c r="BA17" s="907"/>
      <c r="BB17" s="908"/>
      <c r="BC17" s="908"/>
      <c r="BD17" s="908"/>
      <c r="BE17" s="908"/>
      <c r="BF17" s="908"/>
      <c r="BG17" s="908"/>
      <c r="BH17" s="908"/>
      <c r="BI17" s="908"/>
      <c r="BJ17" s="908"/>
      <c r="BK17" s="908"/>
      <c r="BL17" s="908"/>
      <c r="BM17" s="908"/>
      <c r="BN17" s="908"/>
      <c r="BO17" s="908"/>
      <c r="BP17" s="908"/>
      <c r="BQ17" s="908"/>
      <c r="BR17" s="908"/>
      <c r="BS17" s="908"/>
      <c r="BT17" s="908"/>
      <c r="BU17" s="908"/>
      <c r="BV17" s="908"/>
      <c r="BW17" s="908"/>
      <c r="BX17" s="908"/>
      <c r="BY17" s="908"/>
      <c r="BZ17" s="908"/>
      <c r="CA17" s="909"/>
      <c r="CB17" s="731"/>
      <c r="CC17" s="731"/>
      <c r="CD17" s="731"/>
      <c r="CE17" s="731"/>
      <c r="CF17" s="731"/>
      <c r="CG17" s="731"/>
      <c r="CH17" s="731"/>
      <c r="CI17" s="731"/>
      <c r="CJ17" s="910"/>
      <c r="CK17" s="7"/>
      <c r="CL17" s="7"/>
      <c r="CM17" s="7"/>
      <c r="CN17" s="7"/>
      <c r="CO17" s="7"/>
      <c r="CP17" s="7"/>
      <c r="CQ17" s="7"/>
      <c r="CR17" s="7"/>
      <c r="CS17" s="7"/>
      <c r="CT17" s="7"/>
      <c r="CU17" s="7"/>
      <c r="CV17" s="7"/>
      <c r="CW17" s="7"/>
      <c r="CX17" s="7"/>
    </row>
    <row r="18" spans="1:102" ht="15" customHeight="1" thickTop="1" x14ac:dyDescent="0.2">
      <c r="A18" s="911" t="s">
        <v>165</v>
      </c>
      <c r="B18" s="912"/>
      <c r="C18" s="915" t="s">
        <v>166</v>
      </c>
      <c r="D18" s="916"/>
      <c r="E18" s="916"/>
      <c r="F18" s="916"/>
      <c r="G18" s="916"/>
      <c r="H18" s="916"/>
      <c r="I18" s="916"/>
      <c r="J18" s="916"/>
      <c r="K18" s="916"/>
      <c r="L18" s="916"/>
      <c r="M18" s="916"/>
      <c r="N18" s="916"/>
      <c r="O18" s="916"/>
      <c r="P18" s="916"/>
      <c r="Q18" s="916"/>
      <c r="R18" s="916"/>
      <c r="S18" s="916"/>
      <c r="T18" s="916"/>
      <c r="U18" s="916"/>
      <c r="V18" s="916"/>
      <c r="W18" s="916"/>
      <c r="X18" s="916"/>
      <c r="Y18" s="916"/>
      <c r="Z18" s="916"/>
      <c r="AA18" s="916"/>
      <c r="AB18" s="916"/>
      <c r="AC18" s="916"/>
      <c r="AD18" s="916"/>
      <c r="AE18" s="916"/>
      <c r="AF18" s="916"/>
      <c r="AG18" s="916"/>
      <c r="AH18" s="916"/>
      <c r="AI18" s="916"/>
      <c r="AJ18" s="916"/>
      <c r="AK18" s="916"/>
      <c r="AL18" s="916"/>
      <c r="AM18" s="916"/>
      <c r="AN18" s="916"/>
      <c r="AO18" s="916"/>
      <c r="AP18" s="916"/>
      <c r="AQ18" s="916"/>
      <c r="AR18" s="916"/>
      <c r="AS18" s="916"/>
      <c r="AT18" s="916"/>
      <c r="AU18" s="916"/>
      <c r="AV18" s="916"/>
      <c r="AW18" s="916"/>
      <c r="AX18" s="916"/>
      <c r="AY18" s="916"/>
      <c r="AZ18" s="916"/>
      <c r="BA18" s="917" t="s">
        <v>167</v>
      </c>
      <c r="BB18" s="791"/>
      <c r="BC18" s="791"/>
      <c r="BD18" s="791"/>
      <c r="BE18" s="791"/>
      <c r="BF18" s="791"/>
      <c r="BG18" s="791"/>
      <c r="BH18" s="791"/>
      <c r="BI18" s="791"/>
      <c r="BJ18" s="791"/>
      <c r="BK18" s="791"/>
      <c r="BL18" s="791"/>
      <c r="BM18" s="791"/>
      <c r="BN18" s="791"/>
      <c r="BO18" s="791"/>
      <c r="BP18" s="791"/>
      <c r="BQ18" s="791"/>
      <c r="BR18" s="791"/>
      <c r="BS18" s="791"/>
      <c r="BT18" s="792"/>
      <c r="BU18" s="864" t="s">
        <v>130</v>
      </c>
      <c r="BV18" s="865"/>
      <c r="BW18" s="865"/>
      <c r="BX18" s="865"/>
      <c r="BY18" s="865"/>
      <c r="BZ18" s="865"/>
      <c r="CA18" s="909"/>
      <c r="CB18" s="731"/>
      <c r="CC18" s="731"/>
      <c r="CD18" s="731"/>
      <c r="CE18" s="731"/>
      <c r="CF18" s="731"/>
      <c r="CG18" s="731"/>
      <c r="CH18" s="731"/>
      <c r="CI18" s="731"/>
      <c r="CJ18" s="910"/>
      <c r="CK18" s="7"/>
      <c r="CL18" s="7"/>
      <c r="CM18" s="7"/>
      <c r="CN18" s="7"/>
      <c r="CO18" s="7"/>
      <c r="CP18" s="7"/>
      <c r="CQ18" s="7"/>
      <c r="CR18" s="7"/>
      <c r="CS18" s="7"/>
      <c r="CT18" s="7"/>
      <c r="CU18" s="7"/>
      <c r="CV18" s="7"/>
      <c r="CW18" s="7"/>
      <c r="CX18" s="7"/>
    </row>
    <row r="19" spans="1:102" ht="15" customHeight="1" x14ac:dyDescent="0.2">
      <c r="A19" s="913"/>
      <c r="B19" s="914"/>
      <c r="C19" s="756" t="str">
        <f>指定登録依頼書!C19</f>
        <v>　</v>
      </c>
      <c r="D19" s="757"/>
      <c r="E19" s="757"/>
      <c r="F19" s="757"/>
      <c r="G19" s="757"/>
      <c r="H19" s="757"/>
      <c r="I19" s="757"/>
      <c r="J19" s="757"/>
      <c r="K19" s="757"/>
      <c r="L19" s="757"/>
      <c r="M19" s="757"/>
      <c r="N19" s="757"/>
      <c r="O19" s="757"/>
      <c r="P19" s="757"/>
      <c r="Q19" s="757"/>
      <c r="R19" s="757"/>
      <c r="S19" s="757"/>
      <c r="T19" s="757"/>
      <c r="U19" s="757"/>
      <c r="V19" s="757"/>
      <c r="W19" s="757"/>
      <c r="X19" s="757"/>
      <c r="Y19" s="757"/>
      <c r="Z19" s="757"/>
      <c r="AA19" s="757"/>
      <c r="AB19" s="757"/>
      <c r="AC19" s="757"/>
      <c r="AD19" s="757"/>
      <c r="AE19" s="757"/>
      <c r="AF19" s="757"/>
      <c r="AG19" s="757"/>
      <c r="AH19" s="757"/>
      <c r="AI19" s="757"/>
      <c r="AJ19" s="757"/>
      <c r="AK19" s="757"/>
      <c r="AL19" s="757"/>
      <c r="AM19" s="757"/>
      <c r="AN19" s="757"/>
      <c r="AO19" s="757"/>
      <c r="AP19" s="757"/>
      <c r="AQ19" s="757"/>
      <c r="AR19" s="757"/>
      <c r="AS19" s="757"/>
      <c r="AT19" s="757"/>
      <c r="AU19" s="757"/>
      <c r="AV19" s="757"/>
      <c r="AW19" s="757"/>
      <c r="AX19" s="757"/>
      <c r="AY19" s="757"/>
      <c r="AZ19" s="757"/>
      <c r="BA19" s="906" t="str">
        <f>指定登録依頼書!BA19</f>
        <v/>
      </c>
      <c r="BB19" s="757"/>
      <c r="BC19" s="757"/>
      <c r="BD19" s="757"/>
      <c r="BE19" s="757"/>
      <c r="BF19" s="757"/>
      <c r="BG19" s="757"/>
      <c r="BH19" s="757"/>
      <c r="BI19" s="757"/>
      <c r="BJ19" s="757"/>
      <c r="BK19" s="757"/>
      <c r="BL19" s="757"/>
      <c r="BM19" s="757"/>
      <c r="BN19" s="757"/>
      <c r="BO19" s="757"/>
      <c r="BP19" s="757"/>
      <c r="BQ19" s="757"/>
      <c r="BR19" s="757"/>
      <c r="BS19" s="757"/>
      <c r="BT19" s="919"/>
      <c r="BU19" s="921" t="s">
        <v>168</v>
      </c>
      <c r="BV19" s="731"/>
      <c r="BW19" s="731"/>
      <c r="BX19" s="731"/>
      <c r="BY19" s="731"/>
      <c r="BZ19" s="731"/>
      <c r="CA19" s="909"/>
      <c r="CB19" s="731"/>
      <c r="CC19" s="731"/>
      <c r="CD19" s="731"/>
      <c r="CE19" s="731"/>
      <c r="CF19" s="731"/>
      <c r="CG19" s="731"/>
      <c r="CH19" s="731"/>
      <c r="CI19" s="731"/>
      <c r="CJ19" s="910"/>
      <c r="CK19" s="27"/>
      <c r="CL19" s="27"/>
      <c r="CM19" s="27"/>
      <c r="CN19" s="27"/>
      <c r="CO19" s="27"/>
      <c r="CP19" s="27"/>
      <c r="CQ19" s="27"/>
      <c r="CR19" s="27"/>
      <c r="CS19" s="27"/>
      <c r="CT19" s="27"/>
      <c r="CU19" s="27"/>
      <c r="CV19" s="27"/>
      <c r="CW19" s="27"/>
      <c r="CX19" s="27"/>
    </row>
    <row r="20" spans="1:102" ht="15" customHeight="1" x14ac:dyDescent="0.2">
      <c r="A20" s="913"/>
      <c r="B20" s="914"/>
      <c r="C20" s="918"/>
      <c r="D20" s="908"/>
      <c r="E20" s="908"/>
      <c r="F20" s="908"/>
      <c r="G20" s="908"/>
      <c r="H20" s="908"/>
      <c r="I20" s="908"/>
      <c r="J20" s="908"/>
      <c r="K20" s="908"/>
      <c r="L20" s="908"/>
      <c r="M20" s="908"/>
      <c r="N20" s="908"/>
      <c r="O20" s="908"/>
      <c r="P20" s="908"/>
      <c r="Q20" s="908"/>
      <c r="R20" s="908"/>
      <c r="S20" s="908"/>
      <c r="T20" s="908"/>
      <c r="U20" s="908"/>
      <c r="V20" s="908"/>
      <c r="W20" s="908"/>
      <c r="X20" s="908"/>
      <c r="Y20" s="908"/>
      <c r="Z20" s="908"/>
      <c r="AA20" s="908"/>
      <c r="AB20" s="908"/>
      <c r="AC20" s="908"/>
      <c r="AD20" s="908"/>
      <c r="AE20" s="908"/>
      <c r="AF20" s="908"/>
      <c r="AG20" s="908"/>
      <c r="AH20" s="908"/>
      <c r="AI20" s="908"/>
      <c r="AJ20" s="908"/>
      <c r="AK20" s="908"/>
      <c r="AL20" s="908"/>
      <c r="AM20" s="908"/>
      <c r="AN20" s="908"/>
      <c r="AO20" s="908"/>
      <c r="AP20" s="908"/>
      <c r="AQ20" s="908"/>
      <c r="AR20" s="908"/>
      <c r="AS20" s="908"/>
      <c r="AT20" s="908"/>
      <c r="AU20" s="908"/>
      <c r="AV20" s="908"/>
      <c r="AW20" s="908"/>
      <c r="AX20" s="908"/>
      <c r="AY20" s="908"/>
      <c r="AZ20" s="908"/>
      <c r="BA20" s="906"/>
      <c r="BB20" s="757"/>
      <c r="BC20" s="757"/>
      <c r="BD20" s="757"/>
      <c r="BE20" s="757"/>
      <c r="BF20" s="757"/>
      <c r="BG20" s="757"/>
      <c r="BH20" s="757"/>
      <c r="BI20" s="757"/>
      <c r="BJ20" s="757"/>
      <c r="BK20" s="757"/>
      <c r="BL20" s="757"/>
      <c r="BM20" s="757"/>
      <c r="BN20" s="757"/>
      <c r="BO20" s="757"/>
      <c r="BP20" s="757"/>
      <c r="BQ20" s="757"/>
      <c r="BR20" s="757"/>
      <c r="BS20" s="757"/>
      <c r="BT20" s="919"/>
      <c r="BU20" s="922" t="str">
        <f>指定登録依頼書!BU20</f>
        <v/>
      </c>
      <c r="BV20" s="923"/>
      <c r="BW20" s="923"/>
      <c r="BX20" s="923"/>
      <c r="BY20" s="923"/>
      <c r="BZ20" s="923"/>
      <c r="CA20" s="909"/>
      <c r="CB20" s="731"/>
      <c r="CC20" s="731"/>
      <c r="CD20" s="731"/>
      <c r="CE20" s="731"/>
      <c r="CF20" s="731"/>
      <c r="CG20" s="731"/>
      <c r="CH20" s="731"/>
      <c r="CI20" s="731"/>
      <c r="CJ20" s="910"/>
      <c r="CK20" s="27"/>
      <c r="CL20" s="27"/>
      <c r="CM20" s="27"/>
      <c r="CN20" s="27"/>
      <c r="CO20" s="27"/>
      <c r="CP20" s="27"/>
      <c r="CQ20" s="27"/>
      <c r="CR20" s="27"/>
      <c r="CS20" s="27"/>
      <c r="CT20" s="27"/>
      <c r="CU20" s="27"/>
      <c r="CV20" s="27"/>
      <c r="CW20" s="27"/>
      <c r="CX20" s="27"/>
    </row>
    <row r="21" spans="1:102" ht="15" customHeight="1" x14ac:dyDescent="0.2">
      <c r="A21" s="913"/>
      <c r="B21" s="914"/>
      <c r="C21" s="733" t="s">
        <v>171</v>
      </c>
      <c r="D21" s="734"/>
      <c r="E21" s="734"/>
      <c r="F21" s="91" t="s">
        <v>172</v>
      </c>
      <c r="G21" s="926" t="str">
        <f>指定登録依頼書!G21</f>
        <v/>
      </c>
      <c r="H21" s="926"/>
      <c r="I21" s="926"/>
      <c r="J21" s="91" t="s">
        <v>33</v>
      </c>
      <c r="K21" s="926" t="str">
        <f>指定登録依頼書!K21</f>
        <v/>
      </c>
      <c r="L21" s="926"/>
      <c r="M21" s="926"/>
      <c r="N21" s="926"/>
      <c r="O21" s="92"/>
      <c r="P21" s="92"/>
      <c r="Q21" s="92"/>
      <c r="R21" s="92"/>
      <c r="S21" s="92"/>
      <c r="T21" s="92"/>
      <c r="U21" s="92"/>
      <c r="V21" s="92"/>
      <c r="W21" s="92"/>
      <c r="X21" s="92"/>
      <c r="Y21" s="92"/>
      <c r="Z21" s="92"/>
      <c r="AA21" s="92"/>
      <c r="AB21" s="92"/>
      <c r="AC21" s="92"/>
      <c r="AD21" s="92"/>
      <c r="AE21" s="92"/>
      <c r="AF21" s="92"/>
      <c r="AG21" s="734" t="s">
        <v>173</v>
      </c>
      <c r="AH21" s="734"/>
      <c r="AI21" s="734"/>
      <c r="AJ21" s="734"/>
      <c r="AK21" s="926" t="str">
        <f>★入力シート★!G19 &amp; ""</f>
        <v/>
      </c>
      <c r="AL21" s="926"/>
      <c r="AM21" s="926"/>
      <c r="AN21" s="926"/>
      <c r="AO21" s="926"/>
      <c r="AP21" s="91" t="s">
        <v>36</v>
      </c>
      <c r="AQ21" s="926" t="str">
        <f>★入力シート★!L19 &amp; ""</f>
        <v/>
      </c>
      <c r="AR21" s="926"/>
      <c r="AS21" s="926"/>
      <c r="AT21" s="91" t="s">
        <v>37</v>
      </c>
      <c r="AU21" s="926" t="str">
        <f>★入力シート★!Q19 &amp; ""</f>
        <v/>
      </c>
      <c r="AV21" s="926"/>
      <c r="AW21" s="926"/>
      <c r="AX21" s="926"/>
      <c r="AY21" s="926"/>
      <c r="AZ21" s="927"/>
      <c r="BA21" s="906"/>
      <c r="BB21" s="757"/>
      <c r="BC21" s="757"/>
      <c r="BD21" s="757"/>
      <c r="BE21" s="757"/>
      <c r="BF21" s="757"/>
      <c r="BG21" s="757"/>
      <c r="BH21" s="757"/>
      <c r="BI21" s="757"/>
      <c r="BJ21" s="757"/>
      <c r="BK21" s="757"/>
      <c r="BL21" s="757"/>
      <c r="BM21" s="757"/>
      <c r="BN21" s="757"/>
      <c r="BO21" s="757"/>
      <c r="BP21" s="757"/>
      <c r="BQ21" s="757"/>
      <c r="BR21" s="757"/>
      <c r="BS21" s="757"/>
      <c r="BT21" s="919"/>
      <c r="BU21" s="922"/>
      <c r="BV21" s="923"/>
      <c r="BW21" s="923"/>
      <c r="BX21" s="923"/>
      <c r="BY21" s="923"/>
      <c r="BZ21" s="923"/>
      <c r="CA21" s="909"/>
      <c r="CB21" s="731"/>
      <c r="CC21" s="731"/>
      <c r="CD21" s="731"/>
      <c r="CE21" s="731"/>
      <c r="CF21" s="731"/>
      <c r="CG21" s="731"/>
      <c r="CH21" s="731"/>
      <c r="CI21" s="731"/>
      <c r="CJ21" s="910"/>
      <c r="CK21" s="7"/>
      <c r="CL21" s="7"/>
      <c r="CM21" s="7"/>
      <c r="CN21" s="7"/>
      <c r="CO21" s="7"/>
      <c r="CP21" s="7"/>
      <c r="CR21" s="7"/>
      <c r="CS21" s="7"/>
      <c r="CT21" s="7"/>
      <c r="CU21" s="7"/>
      <c r="CV21" s="7"/>
      <c r="CW21" s="7"/>
      <c r="CX21" s="7"/>
    </row>
    <row r="22" spans="1:102" ht="15" customHeight="1" x14ac:dyDescent="0.2">
      <c r="A22" s="928" t="s">
        <v>174</v>
      </c>
      <c r="B22" s="929"/>
      <c r="C22" s="930" t="str">
        <f>指定登録依頼書!C22</f>
        <v/>
      </c>
      <c r="D22" s="931"/>
      <c r="E22" s="931"/>
      <c r="F22" s="931"/>
      <c r="G22" s="931"/>
      <c r="H22" s="931"/>
      <c r="I22" s="931"/>
      <c r="J22" s="931"/>
      <c r="K22" s="931"/>
      <c r="L22" s="931"/>
      <c r="M22" s="931"/>
      <c r="N22" s="931"/>
      <c r="O22" s="931"/>
      <c r="P22" s="931"/>
      <c r="Q22" s="931"/>
      <c r="R22" s="931"/>
      <c r="S22" s="931"/>
      <c r="T22" s="931"/>
      <c r="U22" s="931"/>
      <c r="V22" s="931"/>
      <c r="W22" s="931"/>
      <c r="X22" s="931"/>
      <c r="Y22" s="931"/>
      <c r="Z22" s="931"/>
      <c r="AA22" s="931"/>
      <c r="AB22" s="931"/>
      <c r="AC22" s="931"/>
      <c r="AD22" s="931"/>
      <c r="AE22" s="931"/>
      <c r="AF22" s="931"/>
      <c r="AG22" s="931"/>
      <c r="AH22" s="931"/>
      <c r="AI22" s="931"/>
      <c r="AJ22" s="931"/>
      <c r="AK22" s="931"/>
      <c r="AL22" s="931"/>
      <c r="AM22" s="931"/>
      <c r="AN22" s="931"/>
      <c r="AO22" s="931"/>
      <c r="AP22" s="931"/>
      <c r="AQ22" s="931"/>
      <c r="AR22" s="931"/>
      <c r="AS22" s="931"/>
      <c r="AT22" s="931"/>
      <c r="AU22" s="931"/>
      <c r="AV22" s="931"/>
      <c r="AW22" s="931"/>
      <c r="AX22" s="931"/>
      <c r="AY22" s="931"/>
      <c r="AZ22" s="931"/>
      <c r="BA22" s="907"/>
      <c r="BB22" s="908"/>
      <c r="BC22" s="908"/>
      <c r="BD22" s="908"/>
      <c r="BE22" s="908"/>
      <c r="BF22" s="908"/>
      <c r="BG22" s="908"/>
      <c r="BH22" s="908"/>
      <c r="BI22" s="908"/>
      <c r="BJ22" s="908"/>
      <c r="BK22" s="908"/>
      <c r="BL22" s="908"/>
      <c r="BM22" s="908"/>
      <c r="BN22" s="908"/>
      <c r="BO22" s="908"/>
      <c r="BP22" s="908"/>
      <c r="BQ22" s="908"/>
      <c r="BR22" s="908"/>
      <c r="BS22" s="908"/>
      <c r="BT22" s="920"/>
      <c r="BU22" s="924"/>
      <c r="BV22" s="925"/>
      <c r="BW22" s="925"/>
      <c r="BX22" s="925"/>
      <c r="BY22" s="925"/>
      <c r="BZ22" s="925"/>
      <c r="CA22" s="856"/>
      <c r="CB22" s="780"/>
      <c r="CC22" s="780"/>
      <c r="CD22" s="780"/>
      <c r="CE22" s="780"/>
      <c r="CF22" s="780"/>
      <c r="CG22" s="780"/>
      <c r="CH22" s="780"/>
      <c r="CI22" s="780"/>
      <c r="CJ22" s="860"/>
      <c r="CK22" s="7"/>
      <c r="CL22" s="7"/>
      <c r="CM22" s="7"/>
      <c r="CN22" s="7"/>
      <c r="CO22" s="7"/>
      <c r="CP22" s="7"/>
      <c r="CQ22" s="7"/>
      <c r="CR22" s="7"/>
      <c r="CS22" s="7"/>
      <c r="CT22" s="7"/>
      <c r="CU22" s="7"/>
      <c r="CV22" s="7"/>
      <c r="CW22" s="7"/>
      <c r="CX22" s="7"/>
    </row>
    <row r="23" spans="1:102" ht="15" customHeight="1" x14ac:dyDescent="0.2">
      <c r="A23" s="928"/>
      <c r="B23" s="929"/>
      <c r="C23" s="930"/>
      <c r="D23" s="931"/>
      <c r="E23" s="931"/>
      <c r="F23" s="931"/>
      <c r="G23" s="931"/>
      <c r="H23" s="931"/>
      <c r="I23" s="931"/>
      <c r="J23" s="931"/>
      <c r="K23" s="931"/>
      <c r="L23" s="931"/>
      <c r="M23" s="931"/>
      <c r="N23" s="931"/>
      <c r="O23" s="931"/>
      <c r="P23" s="931"/>
      <c r="Q23" s="931"/>
      <c r="R23" s="931"/>
      <c r="S23" s="931"/>
      <c r="T23" s="931"/>
      <c r="U23" s="931"/>
      <c r="V23" s="931"/>
      <c r="W23" s="931"/>
      <c r="X23" s="931"/>
      <c r="Y23" s="931"/>
      <c r="Z23" s="931"/>
      <c r="AA23" s="931"/>
      <c r="AB23" s="931"/>
      <c r="AC23" s="931"/>
      <c r="AD23" s="931"/>
      <c r="AE23" s="931"/>
      <c r="AF23" s="931"/>
      <c r="AG23" s="931"/>
      <c r="AH23" s="931"/>
      <c r="AI23" s="931"/>
      <c r="AJ23" s="931"/>
      <c r="AK23" s="931"/>
      <c r="AL23" s="931"/>
      <c r="AM23" s="931"/>
      <c r="AN23" s="931"/>
      <c r="AO23" s="931"/>
      <c r="AP23" s="931"/>
      <c r="AQ23" s="931"/>
      <c r="AR23" s="931"/>
      <c r="AS23" s="931"/>
      <c r="AT23" s="931"/>
      <c r="AU23" s="931"/>
      <c r="AV23" s="931"/>
      <c r="AW23" s="931"/>
      <c r="AX23" s="931"/>
      <c r="AY23" s="931"/>
      <c r="AZ23" s="931"/>
      <c r="BA23" s="917" t="s">
        <v>175</v>
      </c>
      <c r="BB23" s="791"/>
      <c r="BC23" s="791"/>
      <c r="BD23" s="791"/>
      <c r="BE23" s="791"/>
      <c r="BF23" s="791"/>
      <c r="BG23" s="791"/>
      <c r="BH23" s="791"/>
      <c r="BI23" s="791"/>
      <c r="BJ23" s="791"/>
      <c r="BK23" s="791"/>
      <c r="BL23" s="792"/>
      <c r="BM23" s="934" t="s">
        <v>176</v>
      </c>
      <c r="BN23" s="791"/>
      <c r="BO23" s="791"/>
      <c r="BP23" s="791"/>
      <c r="BQ23" s="791"/>
      <c r="BR23" s="791"/>
      <c r="BS23" s="791"/>
      <c r="BT23" s="791"/>
      <c r="BU23" s="791"/>
      <c r="BV23" s="791"/>
      <c r="BW23" s="791"/>
      <c r="BX23" s="791"/>
      <c r="BY23" s="791"/>
      <c r="BZ23" s="791"/>
      <c r="CA23" s="876" t="s">
        <v>136</v>
      </c>
      <c r="CB23" s="877"/>
      <c r="CC23" s="877"/>
      <c r="CD23" s="877"/>
      <c r="CE23" s="877"/>
      <c r="CF23" s="877"/>
      <c r="CG23" s="877"/>
      <c r="CH23" s="877"/>
      <c r="CI23" s="877"/>
      <c r="CJ23" s="935"/>
      <c r="CK23" s="7"/>
      <c r="CL23" s="7"/>
      <c r="CM23" s="7"/>
      <c r="CN23" s="7"/>
      <c r="CO23" s="7"/>
      <c r="CP23" s="7"/>
      <c r="CQ23" s="7"/>
      <c r="CR23" s="7"/>
      <c r="CS23" s="7"/>
      <c r="CT23" s="7"/>
      <c r="CU23" s="7"/>
      <c r="CV23" s="7"/>
      <c r="CW23" s="7"/>
      <c r="CX23" s="7"/>
    </row>
    <row r="24" spans="1:102" ht="15" customHeight="1" x14ac:dyDescent="0.2">
      <c r="A24" s="928"/>
      <c r="B24" s="929"/>
      <c r="C24" s="930"/>
      <c r="D24" s="931"/>
      <c r="E24" s="931"/>
      <c r="F24" s="931"/>
      <c r="G24" s="931"/>
      <c r="H24" s="931"/>
      <c r="I24" s="931"/>
      <c r="J24" s="931"/>
      <c r="K24" s="931"/>
      <c r="L24" s="931"/>
      <c r="M24" s="931"/>
      <c r="N24" s="931"/>
      <c r="O24" s="931"/>
      <c r="P24" s="931"/>
      <c r="Q24" s="931"/>
      <c r="R24" s="931"/>
      <c r="S24" s="931"/>
      <c r="T24" s="931"/>
      <c r="U24" s="931"/>
      <c r="V24" s="931"/>
      <c r="W24" s="931"/>
      <c r="X24" s="931"/>
      <c r="Y24" s="931"/>
      <c r="Z24" s="931"/>
      <c r="AA24" s="931"/>
      <c r="AB24" s="931"/>
      <c r="AC24" s="931"/>
      <c r="AD24" s="931"/>
      <c r="AE24" s="931"/>
      <c r="AF24" s="931"/>
      <c r="AG24" s="931"/>
      <c r="AH24" s="931"/>
      <c r="AI24" s="931"/>
      <c r="AJ24" s="931"/>
      <c r="AK24" s="931"/>
      <c r="AL24" s="931"/>
      <c r="AM24" s="931"/>
      <c r="AN24" s="931"/>
      <c r="AO24" s="931"/>
      <c r="AP24" s="931"/>
      <c r="AQ24" s="931"/>
      <c r="AR24" s="931"/>
      <c r="AS24" s="931"/>
      <c r="AT24" s="931"/>
      <c r="AU24" s="931"/>
      <c r="AV24" s="931"/>
      <c r="AW24" s="931"/>
      <c r="AX24" s="931"/>
      <c r="AY24" s="931"/>
      <c r="AZ24" s="931"/>
      <c r="BA24" s="936" t="str">
        <f>指定登録依頼書!BA24</f>
        <v/>
      </c>
      <c r="BB24" s="761"/>
      <c r="BC24" s="761"/>
      <c r="BD24" s="761"/>
      <c r="BE24" s="761"/>
      <c r="BF24" s="761"/>
      <c r="BG24" s="761"/>
      <c r="BH24" s="761"/>
      <c r="BI24" s="761"/>
      <c r="BJ24" s="761"/>
      <c r="BK24" s="761"/>
      <c r="BL24" s="937"/>
      <c r="BM24" s="760" t="str">
        <f>指定登録依頼書!BM24</f>
        <v/>
      </c>
      <c r="BN24" s="761"/>
      <c r="BO24" s="761"/>
      <c r="BP24" s="761"/>
      <c r="BQ24" s="761"/>
      <c r="BR24" s="761"/>
      <c r="BS24" s="761"/>
      <c r="BT24" s="761"/>
      <c r="BU24" s="761"/>
      <c r="BV24" s="761"/>
      <c r="BW24" s="761"/>
      <c r="BX24" s="761"/>
      <c r="BY24" s="761"/>
      <c r="BZ24" s="761"/>
      <c r="CA24" s="845"/>
      <c r="CB24" s="846"/>
      <c r="CC24" s="846"/>
      <c r="CD24" s="846"/>
      <c r="CE24" s="846"/>
      <c r="CF24" s="846"/>
      <c r="CG24" s="846"/>
      <c r="CH24" s="846"/>
      <c r="CI24" s="846"/>
      <c r="CJ24" s="849"/>
      <c r="CK24" s="25"/>
      <c r="CL24" s="25"/>
      <c r="CN24" s="25"/>
      <c r="CO24" s="25"/>
      <c r="CP24" s="25"/>
      <c r="CR24" s="25"/>
      <c r="CS24" s="25"/>
      <c r="CT24" s="25"/>
      <c r="CU24" s="7"/>
      <c r="CV24" s="7"/>
      <c r="CW24" s="7"/>
      <c r="CX24" s="7"/>
    </row>
    <row r="25" spans="1:102" ht="15" customHeight="1" thickBot="1" x14ac:dyDescent="0.25">
      <c r="A25" s="851" t="s">
        <v>74</v>
      </c>
      <c r="B25" s="852"/>
      <c r="C25" s="932"/>
      <c r="D25" s="933"/>
      <c r="E25" s="933"/>
      <c r="F25" s="933"/>
      <c r="G25" s="933"/>
      <c r="H25" s="933"/>
      <c r="I25" s="933"/>
      <c r="J25" s="933"/>
      <c r="K25" s="933"/>
      <c r="L25" s="933"/>
      <c r="M25" s="933"/>
      <c r="N25" s="933"/>
      <c r="O25" s="933"/>
      <c r="P25" s="933"/>
      <c r="Q25" s="933"/>
      <c r="R25" s="933"/>
      <c r="S25" s="933"/>
      <c r="T25" s="933"/>
      <c r="U25" s="933"/>
      <c r="V25" s="933"/>
      <c r="W25" s="933"/>
      <c r="X25" s="933"/>
      <c r="Y25" s="933"/>
      <c r="Z25" s="933"/>
      <c r="AA25" s="933"/>
      <c r="AB25" s="933"/>
      <c r="AC25" s="933"/>
      <c r="AD25" s="933"/>
      <c r="AE25" s="933"/>
      <c r="AF25" s="933"/>
      <c r="AG25" s="933"/>
      <c r="AH25" s="933"/>
      <c r="AI25" s="933"/>
      <c r="AJ25" s="933"/>
      <c r="AK25" s="933"/>
      <c r="AL25" s="933"/>
      <c r="AM25" s="933"/>
      <c r="AN25" s="933"/>
      <c r="AO25" s="933"/>
      <c r="AP25" s="933"/>
      <c r="AQ25" s="933"/>
      <c r="AR25" s="933"/>
      <c r="AS25" s="933"/>
      <c r="AT25" s="933"/>
      <c r="AU25" s="933"/>
      <c r="AV25" s="933"/>
      <c r="AW25" s="933"/>
      <c r="AX25" s="933"/>
      <c r="AY25" s="933"/>
      <c r="AZ25" s="933"/>
      <c r="BA25" s="936"/>
      <c r="BB25" s="761"/>
      <c r="BC25" s="761"/>
      <c r="BD25" s="761"/>
      <c r="BE25" s="761"/>
      <c r="BF25" s="761"/>
      <c r="BG25" s="761"/>
      <c r="BH25" s="761"/>
      <c r="BI25" s="761"/>
      <c r="BJ25" s="761"/>
      <c r="BK25" s="761"/>
      <c r="BL25" s="937"/>
      <c r="BM25" s="760"/>
      <c r="BN25" s="761"/>
      <c r="BO25" s="761"/>
      <c r="BP25" s="761"/>
      <c r="BQ25" s="761"/>
      <c r="BR25" s="761"/>
      <c r="BS25" s="761"/>
      <c r="BT25" s="761"/>
      <c r="BU25" s="761"/>
      <c r="BV25" s="761"/>
      <c r="BW25" s="761"/>
      <c r="BX25" s="761"/>
      <c r="BY25" s="761"/>
      <c r="BZ25" s="761"/>
      <c r="CA25" s="847"/>
      <c r="CB25" s="848"/>
      <c r="CC25" s="848"/>
      <c r="CD25" s="848"/>
      <c r="CE25" s="848"/>
      <c r="CF25" s="848"/>
      <c r="CG25" s="848"/>
      <c r="CH25" s="848"/>
      <c r="CI25" s="848"/>
      <c r="CJ25" s="850"/>
      <c r="CK25" s="25"/>
      <c r="CL25" s="25"/>
      <c r="CM25" s="25"/>
      <c r="CN25" s="25"/>
      <c r="CO25" s="25"/>
      <c r="CP25" s="25"/>
      <c r="CQ25" s="25"/>
      <c r="CR25" s="25"/>
      <c r="CS25" s="25"/>
      <c r="CT25" s="25"/>
      <c r="CU25" s="7"/>
      <c r="CV25" s="7"/>
      <c r="CW25" s="7"/>
      <c r="CX25" s="7"/>
    </row>
    <row r="26" spans="1:102" ht="19.5" customHeight="1" thickTop="1" x14ac:dyDescent="0.2">
      <c r="A26" s="815" t="s">
        <v>177</v>
      </c>
      <c r="B26" s="816"/>
      <c r="C26" s="821" t="s">
        <v>227</v>
      </c>
      <c r="D26" s="822"/>
      <c r="E26" s="822"/>
      <c r="F26" s="822"/>
      <c r="G26" s="822"/>
      <c r="H26" s="822"/>
      <c r="I26" s="822"/>
      <c r="J26" s="822"/>
      <c r="K26" s="822"/>
      <c r="L26" s="822"/>
      <c r="M26" s="822"/>
      <c r="N26" s="822"/>
      <c r="O26" s="822"/>
      <c r="P26" s="823"/>
      <c r="Q26" s="824" t="s">
        <v>179</v>
      </c>
      <c r="R26" s="824"/>
      <c r="S26" s="824"/>
      <c r="T26" s="824"/>
      <c r="U26" s="824"/>
      <c r="V26" s="824"/>
      <c r="W26" s="824"/>
      <c r="X26" s="824"/>
      <c r="Y26" s="824"/>
      <c r="Z26" s="824"/>
      <c r="AA26" s="824"/>
      <c r="AB26" s="824"/>
      <c r="AC26" s="824"/>
      <c r="AD26" s="824"/>
      <c r="AE26" s="81"/>
      <c r="AF26" s="825" t="s">
        <v>180</v>
      </c>
      <c r="AG26" s="825"/>
      <c r="AH26" s="825"/>
      <c r="AI26" s="825"/>
      <c r="AJ26" s="825"/>
      <c r="AK26" s="825"/>
      <c r="AL26" s="825"/>
      <c r="AM26" s="825"/>
      <c r="AN26" s="825"/>
      <c r="AO26" s="825"/>
      <c r="AP26" s="825"/>
      <c r="AQ26" s="825"/>
      <c r="AR26" s="82"/>
      <c r="AS26" s="826" t="s">
        <v>181</v>
      </c>
      <c r="AT26" s="827"/>
      <c r="AU26" s="827"/>
      <c r="AV26" s="827"/>
      <c r="AW26" s="827"/>
      <c r="AX26" s="827"/>
      <c r="AY26" s="827"/>
      <c r="AZ26" s="827"/>
      <c r="BA26" s="853" t="s">
        <v>131</v>
      </c>
      <c r="BB26" s="854"/>
      <c r="BC26" s="854"/>
      <c r="BD26" s="854"/>
      <c r="BE26" s="854"/>
      <c r="BF26" s="854"/>
      <c r="BG26" s="854"/>
      <c r="BH26" s="854"/>
      <c r="BI26" s="854"/>
      <c r="BJ26" s="854"/>
      <c r="BK26" s="854"/>
      <c r="BL26" s="855"/>
      <c r="BM26" s="857" t="s">
        <v>130</v>
      </c>
      <c r="BN26" s="854"/>
      <c r="BO26" s="854"/>
      <c r="BP26" s="854"/>
      <c r="BQ26" s="854"/>
      <c r="BR26" s="854"/>
      <c r="BS26" s="854"/>
      <c r="BT26" s="854"/>
      <c r="BU26" s="854"/>
      <c r="BV26" s="854"/>
      <c r="BW26" s="854"/>
      <c r="BX26" s="854"/>
      <c r="BY26" s="854"/>
      <c r="BZ26" s="855"/>
      <c r="CA26" s="858" t="s">
        <v>132</v>
      </c>
      <c r="CB26" s="825"/>
      <c r="CC26" s="825"/>
      <c r="CD26" s="825"/>
      <c r="CE26" s="825"/>
      <c r="CF26" s="825"/>
      <c r="CG26" s="825"/>
      <c r="CH26" s="825"/>
      <c r="CI26" s="825"/>
      <c r="CJ26" s="859"/>
      <c r="CK26" s="7"/>
      <c r="CL26" s="7"/>
      <c r="CM26" s="7"/>
      <c r="CN26" s="7"/>
      <c r="CO26" s="7"/>
      <c r="CP26" s="7"/>
      <c r="CQ26" s="7"/>
      <c r="CR26" s="7"/>
      <c r="CS26" s="7"/>
      <c r="CT26" s="7"/>
      <c r="CU26" s="7"/>
      <c r="CV26" s="7"/>
      <c r="CW26" s="7"/>
      <c r="CX26" s="7"/>
    </row>
    <row r="27" spans="1:102" ht="7.5" customHeight="1" x14ac:dyDescent="0.2">
      <c r="A27" s="817"/>
      <c r="B27" s="818"/>
      <c r="C27" s="861" t="s">
        <v>182</v>
      </c>
      <c r="D27" s="862"/>
      <c r="E27" s="862"/>
      <c r="F27" s="862"/>
      <c r="G27" s="862"/>
      <c r="H27" s="862"/>
      <c r="I27" s="863"/>
      <c r="J27" s="861" t="s">
        <v>183</v>
      </c>
      <c r="K27" s="862"/>
      <c r="L27" s="862"/>
      <c r="M27" s="862"/>
      <c r="N27" s="862"/>
      <c r="O27" s="862"/>
      <c r="P27" s="863"/>
      <c r="Q27" s="744" t="s">
        <v>184</v>
      </c>
      <c r="R27" s="745"/>
      <c r="S27" s="745"/>
      <c r="T27" s="828"/>
      <c r="U27" s="864" t="s">
        <v>55</v>
      </c>
      <c r="V27" s="865"/>
      <c r="W27" s="865"/>
      <c r="X27" s="865"/>
      <c r="Y27" s="866"/>
      <c r="Z27" s="870" t="s">
        <v>185</v>
      </c>
      <c r="AA27" s="871"/>
      <c r="AB27" s="871"/>
      <c r="AC27" s="871"/>
      <c r="AD27" s="872"/>
      <c r="AE27" s="6"/>
      <c r="AF27" s="731"/>
      <c r="AG27" s="731"/>
      <c r="AH27" s="731"/>
      <c r="AI27" s="731"/>
      <c r="AJ27" s="731"/>
      <c r="AK27" s="731"/>
      <c r="AL27" s="731"/>
      <c r="AM27" s="731"/>
      <c r="AN27" s="731"/>
      <c r="AO27" s="731"/>
      <c r="AP27" s="731"/>
      <c r="AQ27" s="731"/>
      <c r="AR27" s="94"/>
      <c r="AS27" s="811"/>
      <c r="AT27" s="812"/>
      <c r="AU27" s="812"/>
      <c r="AV27" s="812"/>
      <c r="AW27" s="812"/>
      <c r="AX27" s="812"/>
      <c r="AY27" s="812"/>
      <c r="AZ27" s="812"/>
      <c r="BA27" s="856"/>
      <c r="BB27" s="780"/>
      <c r="BC27" s="780"/>
      <c r="BD27" s="780"/>
      <c r="BE27" s="780"/>
      <c r="BF27" s="780"/>
      <c r="BG27" s="780"/>
      <c r="BH27" s="780"/>
      <c r="BI27" s="780"/>
      <c r="BJ27" s="780"/>
      <c r="BK27" s="780"/>
      <c r="BL27" s="782"/>
      <c r="BM27" s="779"/>
      <c r="BN27" s="780"/>
      <c r="BO27" s="780"/>
      <c r="BP27" s="780"/>
      <c r="BQ27" s="780"/>
      <c r="BR27" s="780"/>
      <c r="BS27" s="780"/>
      <c r="BT27" s="780"/>
      <c r="BU27" s="780"/>
      <c r="BV27" s="780"/>
      <c r="BW27" s="780"/>
      <c r="BX27" s="780"/>
      <c r="BY27" s="780"/>
      <c r="BZ27" s="782"/>
      <c r="CA27" s="779"/>
      <c r="CB27" s="780"/>
      <c r="CC27" s="780"/>
      <c r="CD27" s="780"/>
      <c r="CE27" s="780"/>
      <c r="CF27" s="780"/>
      <c r="CG27" s="780"/>
      <c r="CH27" s="780"/>
      <c r="CI27" s="780"/>
      <c r="CJ27" s="860"/>
      <c r="CK27" s="7"/>
      <c r="CL27" s="7"/>
      <c r="CM27" s="7"/>
      <c r="CN27" s="7"/>
      <c r="CO27" s="7"/>
      <c r="CP27" s="7"/>
      <c r="CQ27" s="7"/>
      <c r="CR27" s="7"/>
      <c r="CS27" s="7"/>
      <c r="CT27" s="7"/>
      <c r="CU27" s="7"/>
      <c r="CV27" s="7"/>
      <c r="CW27" s="7"/>
      <c r="CX27" s="7"/>
    </row>
    <row r="28" spans="1:102" ht="21.75" customHeight="1" x14ac:dyDescent="0.2">
      <c r="A28" s="817"/>
      <c r="B28" s="818"/>
      <c r="C28" s="861"/>
      <c r="D28" s="862"/>
      <c r="E28" s="862"/>
      <c r="F28" s="862"/>
      <c r="G28" s="862"/>
      <c r="H28" s="862"/>
      <c r="I28" s="863"/>
      <c r="J28" s="861"/>
      <c r="K28" s="862"/>
      <c r="L28" s="862"/>
      <c r="M28" s="862"/>
      <c r="N28" s="862"/>
      <c r="O28" s="862"/>
      <c r="P28" s="863"/>
      <c r="Q28" s="779"/>
      <c r="R28" s="780"/>
      <c r="S28" s="780"/>
      <c r="T28" s="782"/>
      <c r="U28" s="867"/>
      <c r="V28" s="868"/>
      <c r="W28" s="868"/>
      <c r="X28" s="868"/>
      <c r="Y28" s="869"/>
      <c r="Z28" s="873"/>
      <c r="AA28" s="874"/>
      <c r="AB28" s="874"/>
      <c r="AC28" s="874"/>
      <c r="AD28" s="875"/>
      <c r="AE28" s="5"/>
      <c r="AF28" s="780"/>
      <c r="AG28" s="780"/>
      <c r="AH28" s="780"/>
      <c r="AI28" s="780"/>
      <c r="AJ28" s="780"/>
      <c r="AK28" s="780"/>
      <c r="AL28" s="780"/>
      <c r="AM28" s="780"/>
      <c r="AN28" s="780"/>
      <c r="AO28" s="780"/>
      <c r="AP28" s="780"/>
      <c r="AQ28" s="780"/>
      <c r="AR28" s="95"/>
      <c r="AS28" s="813"/>
      <c r="AT28" s="814"/>
      <c r="AU28" s="814"/>
      <c r="AV28" s="814"/>
      <c r="AW28" s="814"/>
      <c r="AX28" s="814"/>
      <c r="AY28" s="814"/>
      <c r="AZ28" s="814"/>
      <c r="BA28" s="876" t="s">
        <v>186</v>
      </c>
      <c r="BB28" s="877"/>
      <c r="BC28" s="877"/>
      <c r="BD28" s="877"/>
      <c r="BE28" s="877"/>
      <c r="BF28" s="878"/>
      <c r="BG28" s="879" t="s">
        <v>187</v>
      </c>
      <c r="BH28" s="877"/>
      <c r="BI28" s="877"/>
      <c r="BJ28" s="877"/>
      <c r="BK28" s="877"/>
      <c r="BL28" s="880"/>
      <c r="BM28" s="881" t="s">
        <v>188</v>
      </c>
      <c r="BN28" s="882"/>
      <c r="BO28" s="882"/>
      <c r="BP28" s="882"/>
      <c r="BQ28" s="882"/>
      <c r="BR28" s="882"/>
      <c r="BS28" s="882"/>
      <c r="BT28" s="887" t="s">
        <v>189</v>
      </c>
      <c r="BU28" s="887"/>
      <c r="BV28" s="887"/>
      <c r="BW28" s="887"/>
      <c r="BX28" s="887"/>
      <c r="BY28" s="887"/>
      <c r="BZ28" s="888"/>
      <c r="CA28" s="893" t="s">
        <v>190</v>
      </c>
      <c r="CB28" s="894"/>
      <c r="CC28" s="894"/>
      <c r="CD28" s="894"/>
      <c r="CE28" s="894"/>
      <c r="CF28" s="894"/>
      <c r="CG28" s="894"/>
      <c r="CH28" s="894"/>
      <c r="CI28" s="894"/>
      <c r="CJ28" s="895"/>
      <c r="CK28" s="26"/>
      <c r="CL28" s="26"/>
      <c r="CM28" s="26"/>
      <c r="CN28" s="26"/>
      <c r="CO28" s="26"/>
      <c r="CP28" s="26"/>
      <c r="CQ28" s="26"/>
      <c r="CR28" s="26"/>
      <c r="CS28" s="26"/>
      <c r="CT28" s="26"/>
      <c r="CU28" s="26"/>
      <c r="CV28" s="26"/>
      <c r="CW28" s="26"/>
      <c r="CX28" s="26"/>
    </row>
    <row r="29" spans="1:102" ht="18.75" customHeight="1" x14ac:dyDescent="0.2">
      <c r="A29" s="817"/>
      <c r="B29" s="818"/>
      <c r="C29" s="744" t="str">
        <f>指定登録依頼書!C29</f>
        <v>昭和</v>
      </c>
      <c r="D29" s="745"/>
      <c r="E29" s="902" t="str">
        <f>指定登録依頼書!E29</f>
        <v/>
      </c>
      <c r="F29" s="902"/>
      <c r="G29" s="745" t="s">
        <v>41</v>
      </c>
      <c r="H29" s="745"/>
      <c r="I29" s="93"/>
      <c r="J29" s="903" t="str">
        <f>指定登録依頼書!J29</f>
        <v/>
      </c>
      <c r="K29" s="904"/>
      <c r="L29" s="904"/>
      <c r="M29" s="904"/>
      <c r="N29" s="745" t="s">
        <v>41</v>
      </c>
      <c r="O29" s="745"/>
      <c r="P29" s="93"/>
      <c r="Q29" s="783" t="str">
        <f>指定登録依頼書!Q29</f>
        <v/>
      </c>
      <c r="R29" s="784"/>
      <c r="S29" s="784"/>
      <c r="T29" s="211" t="s">
        <v>56</v>
      </c>
      <c r="U29" s="785" t="str">
        <f>指定登録依頼書!U29</f>
        <v/>
      </c>
      <c r="V29" s="786"/>
      <c r="W29" s="786"/>
      <c r="X29" s="745" t="s">
        <v>191</v>
      </c>
      <c r="Y29" s="745"/>
      <c r="Z29" s="789" t="str">
        <f>指定登録依頼書!Z29</f>
        <v/>
      </c>
      <c r="AA29" s="790"/>
      <c r="AB29" s="790"/>
      <c r="AC29" s="791" t="s">
        <v>191</v>
      </c>
      <c r="AD29" s="792"/>
      <c r="AE29" s="744" t="s">
        <v>192</v>
      </c>
      <c r="AF29" s="745"/>
      <c r="AG29" s="745"/>
      <c r="AH29" s="745"/>
      <c r="AI29" s="745"/>
      <c r="AJ29" s="828"/>
      <c r="AK29" s="795" t="str">
        <f>指定登録依頼書!AK29</f>
        <v/>
      </c>
      <c r="AL29" s="796"/>
      <c r="AM29" s="796"/>
      <c r="AN29" s="796"/>
      <c r="AO29" s="796"/>
      <c r="AP29" s="745" t="s">
        <v>191</v>
      </c>
      <c r="AQ29" s="745"/>
      <c r="AR29" s="828"/>
      <c r="AS29" s="829" t="str">
        <f>指定登録依頼書!AS29</f>
        <v/>
      </c>
      <c r="AT29" s="830"/>
      <c r="AU29" s="830"/>
      <c r="AV29" s="830"/>
      <c r="AW29" s="830"/>
      <c r="AX29" s="745" t="s">
        <v>193</v>
      </c>
      <c r="AY29" s="745"/>
      <c r="AZ29" s="745"/>
      <c r="BA29" s="764" t="s">
        <v>194</v>
      </c>
      <c r="BB29" s="765"/>
      <c r="BC29" s="765"/>
      <c r="BD29" s="765"/>
      <c r="BE29" s="765"/>
      <c r="BF29" s="765"/>
      <c r="BG29" s="768" t="s">
        <v>195</v>
      </c>
      <c r="BH29" s="765"/>
      <c r="BI29" s="765"/>
      <c r="BJ29" s="765"/>
      <c r="BK29" s="765"/>
      <c r="BL29" s="769"/>
      <c r="BM29" s="883"/>
      <c r="BN29" s="884"/>
      <c r="BO29" s="884"/>
      <c r="BP29" s="884"/>
      <c r="BQ29" s="884"/>
      <c r="BR29" s="884"/>
      <c r="BS29" s="884"/>
      <c r="BT29" s="889"/>
      <c r="BU29" s="889"/>
      <c r="BV29" s="889"/>
      <c r="BW29" s="889"/>
      <c r="BX29" s="889"/>
      <c r="BY29" s="889"/>
      <c r="BZ29" s="890"/>
      <c r="CA29" s="896"/>
      <c r="CB29" s="897"/>
      <c r="CC29" s="897"/>
      <c r="CD29" s="897"/>
      <c r="CE29" s="897"/>
      <c r="CF29" s="897"/>
      <c r="CG29" s="897"/>
      <c r="CH29" s="897"/>
      <c r="CI29" s="897"/>
      <c r="CJ29" s="898"/>
      <c r="CK29" s="26"/>
      <c r="CL29" s="26"/>
      <c r="CM29" s="26"/>
      <c r="CN29" s="26"/>
      <c r="CO29" s="26"/>
      <c r="CP29" s="26"/>
      <c r="CQ29" s="26"/>
      <c r="CR29" s="26"/>
      <c r="CS29" s="26"/>
      <c r="CT29" s="26"/>
      <c r="CU29" s="26"/>
      <c r="CV29" s="26"/>
      <c r="CW29" s="26"/>
      <c r="CX29" s="26"/>
    </row>
    <row r="30" spans="1:102" ht="18.75" customHeight="1" x14ac:dyDescent="0.2">
      <c r="A30" s="817"/>
      <c r="B30" s="818"/>
      <c r="C30" s="771" t="str">
        <f>指定登録依頼書!C30</f>
        <v>　～昭和63年度</v>
      </c>
      <c r="D30" s="772"/>
      <c r="E30" s="772"/>
      <c r="F30" s="772"/>
      <c r="G30" s="772"/>
      <c r="H30" s="772"/>
      <c r="I30" s="773"/>
      <c r="J30" s="774" t="str">
        <f>指定登録依頼書!J30</f>
        <v/>
      </c>
      <c r="K30" s="775"/>
      <c r="L30" s="775"/>
      <c r="N30" s="189"/>
      <c r="O30" s="189"/>
      <c r="P30" s="187" t="s">
        <v>196</v>
      </c>
      <c r="Q30" s="776" t="str">
        <f>指定登録依頼書!Q30</f>
        <v/>
      </c>
      <c r="R30" s="777"/>
      <c r="S30" s="777"/>
      <c r="T30" s="778"/>
      <c r="U30" s="787"/>
      <c r="V30" s="788"/>
      <c r="W30" s="788"/>
      <c r="X30" s="780"/>
      <c r="Y30" s="780"/>
      <c r="Z30" s="789"/>
      <c r="AA30" s="790"/>
      <c r="AB30" s="790"/>
      <c r="AC30" s="793"/>
      <c r="AD30" s="794"/>
      <c r="AE30" s="779"/>
      <c r="AF30" s="780"/>
      <c r="AG30" s="780"/>
      <c r="AH30" s="780"/>
      <c r="AI30" s="780"/>
      <c r="AJ30" s="782"/>
      <c r="AK30" s="779" t="s">
        <v>36</v>
      </c>
      <c r="AL30" s="780"/>
      <c r="AM30" s="781" t="str">
        <f>指定登録依頼書!AM30</f>
        <v/>
      </c>
      <c r="AN30" s="781"/>
      <c r="AO30" s="781"/>
      <c r="AP30" s="780" t="s">
        <v>197</v>
      </c>
      <c r="AQ30" s="780"/>
      <c r="AR30" s="782"/>
      <c r="AS30" s="831"/>
      <c r="AT30" s="805"/>
      <c r="AU30" s="805"/>
      <c r="AV30" s="805"/>
      <c r="AW30" s="805"/>
      <c r="AX30" s="780"/>
      <c r="AY30" s="780"/>
      <c r="AZ30" s="780"/>
      <c r="BA30" s="764"/>
      <c r="BB30" s="765"/>
      <c r="BC30" s="765"/>
      <c r="BD30" s="765"/>
      <c r="BE30" s="765"/>
      <c r="BF30" s="765"/>
      <c r="BG30" s="765"/>
      <c r="BH30" s="765"/>
      <c r="BI30" s="765"/>
      <c r="BJ30" s="765"/>
      <c r="BK30" s="765"/>
      <c r="BL30" s="769"/>
      <c r="BM30" s="883"/>
      <c r="BN30" s="884"/>
      <c r="BO30" s="884"/>
      <c r="BP30" s="884"/>
      <c r="BQ30" s="884"/>
      <c r="BR30" s="884"/>
      <c r="BS30" s="884"/>
      <c r="BT30" s="889"/>
      <c r="BU30" s="889"/>
      <c r="BV30" s="889"/>
      <c r="BW30" s="889"/>
      <c r="BX30" s="889"/>
      <c r="BY30" s="889"/>
      <c r="BZ30" s="890"/>
      <c r="CA30" s="896"/>
      <c r="CB30" s="897"/>
      <c r="CC30" s="897"/>
      <c r="CD30" s="897"/>
      <c r="CE30" s="897"/>
      <c r="CF30" s="897"/>
      <c r="CG30" s="897"/>
      <c r="CH30" s="897"/>
      <c r="CI30" s="897"/>
      <c r="CJ30" s="898"/>
      <c r="CK30" s="26"/>
      <c r="CL30" s="26"/>
      <c r="CM30" s="26"/>
      <c r="CN30" s="26"/>
      <c r="CO30" s="26"/>
      <c r="CP30" s="26"/>
      <c r="CQ30" s="26"/>
      <c r="CR30" s="26"/>
      <c r="CS30" s="26"/>
      <c r="CT30" s="26"/>
      <c r="CU30" s="26"/>
      <c r="CV30" s="26"/>
      <c r="CW30" s="26"/>
      <c r="CX30" s="26"/>
    </row>
    <row r="31" spans="1:102" ht="18.75" customHeight="1" x14ac:dyDescent="0.2">
      <c r="A31" s="817"/>
      <c r="B31" s="818"/>
      <c r="C31" s="88"/>
      <c r="D31" s="89"/>
      <c r="E31" s="89"/>
      <c r="F31" s="89"/>
      <c r="G31" s="89"/>
      <c r="H31" s="89"/>
      <c r="I31" s="93"/>
      <c r="J31" s="88"/>
      <c r="K31" s="89"/>
      <c r="L31" s="89"/>
      <c r="M31" s="89"/>
      <c r="N31" s="89"/>
      <c r="O31" s="89"/>
      <c r="P31" s="93"/>
      <c r="Q31" s="783" t="str">
        <f>指定登録依頼書!Q31</f>
        <v/>
      </c>
      <c r="R31" s="784"/>
      <c r="S31" s="784"/>
      <c r="T31" s="211" t="s">
        <v>56</v>
      </c>
      <c r="U31" s="785" t="str">
        <f>指定登録依頼書!U31</f>
        <v/>
      </c>
      <c r="V31" s="786"/>
      <c r="W31" s="786"/>
      <c r="X31" s="745" t="s">
        <v>191</v>
      </c>
      <c r="Y31" s="745"/>
      <c r="Z31" s="789" t="str">
        <f>指定登録依頼書!Z31</f>
        <v/>
      </c>
      <c r="AA31" s="790"/>
      <c r="AB31" s="790"/>
      <c r="AC31" s="791" t="s">
        <v>191</v>
      </c>
      <c r="AD31" s="792"/>
      <c r="AE31" s="836" t="s">
        <v>69</v>
      </c>
      <c r="AF31" s="792"/>
      <c r="AG31" s="745" t="s">
        <v>70</v>
      </c>
      <c r="AH31" s="745"/>
      <c r="AI31" s="745"/>
      <c r="AJ31" s="828"/>
      <c r="AK31" s="795" t="str">
        <f>指定登録依頼書!AK31</f>
        <v/>
      </c>
      <c r="AL31" s="796"/>
      <c r="AM31" s="796"/>
      <c r="AN31" s="796"/>
      <c r="AO31" s="796"/>
      <c r="AP31" s="745" t="s">
        <v>191</v>
      </c>
      <c r="AQ31" s="745"/>
      <c r="AR31" s="828"/>
      <c r="AS31" s="809" t="s">
        <v>198</v>
      </c>
      <c r="AT31" s="810"/>
      <c r="AU31" s="810"/>
      <c r="AV31" s="810"/>
      <c r="AW31" s="810"/>
      <c r="AX31" s="810"/>
      <c r="AY31" s="810"/>
      <c r="AZ31" s="810"/>
      <c r="BA31" s="764"/>
      <c r="BB31" s="765"/>
      <c r="BC31" s="765"/>
      <c r="BD31" s="765"/>
      <c r="BE31" s="765"/>
      <c r="BF31" s="765"/>
      <c r="BG31" s="765"/>
      <c r="BH31" s="765"/>
      <c r="BI31" s="765"/>
      <c r="BJ31" s="765"/>
      <c r="BK31" s="765"/>
      <c r="BL31" s="769"/>
      <c r="BM31" s="883"/>
      <c r="BN31" s="884"/>
      <c r="BO31" s="884"/>
      <c r="BP31" s="884"/>
      <c r="BQ31" s="884"/>
      <c r="BR31" s="884"/>
      <c r="BS31" s="884"/>
      <c r="BT31" s="889"/>
      <c r="BU31" s="889"/>
      <c r="BV31" s="889"/>
      <c r="BW31" s="889"/>
      <c r="BX31" s="889"/>
      <c r="BY31" s="889"/>
      <c r="BZ31" s="890"/>
      <c r="CA31" s="896"/>
      <c r="CB31" s="897"/>
      <c r="CC31" s="897"/>
      <c r="CD31" s="897"/>
      <c r="CE31" s="897"/>
      <c r="CF31" s="897"/>
      <c r="CG31" s="897"/>
      <c r="CH31" s="897"/>
      <c r="CI31" s="897"/>
      <c r="CJ31" s="898"/>
      <c r="CK31" s="26"/>
      <c r="CL31" s="26"/>
      <c r="CM31" s="26"/>
      <c r="CN31" s="26"/>
      <c r="CO31" s="26"/>
      <c r="CP31" s="26"/>
      <c r="CQ31" s="26"/>
      <c r="CR31" s="26"/>
      <c r="CS31" s="26"/>
      <c r="CT31" s="26"/>
      <c r="CU31" s="26"/>
      <c r="CV31" s="26"/>
      <c r="CW31" s="26"/>
      <c r="CX31" s="26"/>
    </row>
    <row r="32" spans="1:102" ht="18.75" customHeight="1" x14ac:dyDescent="0.2">
      <c r="A32" s="817"/>
      <c r="B32" s="818"/>
      <c r="C32" s="799" t="str">
        <f>指定登録依頼書!C32</f>
        <v/>
      </c>
      <c r="D32" s="800"/>
      <c r="E32" s="800"/>
      <c r="F32" s="800"/>
      <c r="G32" s="730" t="s">
        <v>199</v>
      </c>
      <c r="H32" s="730"/>
      <c r="I32" s="801"/>
      <c r="J32" s="802" t="str">
        <f>指定登録依頼書!J32</f>
        <v/>
      </c>
      <c r="K32" s="803"/>
      <c r="L32" s="803"/>
      <c r="M32" s="803"/>
      <c r="N32" s="730" t="s">
        <v>191</v>
      </c>
      <c r="O32" s="730"/>
      <c r="P32" s="801"/>
      <c r="Q32" s="776" t="str">
        <f>指定登録依頼書!Q32</f>
        <v/>
      </c>
      <c r="R32" s="777"/>
      <c r="S32" s="777"/>
      <c r="T32" s="778"/>
      <c r="U32" s="787"/>
      <c r="V32" s="788"/>
      <c r="W32" s="788"/>
      <c r="X32" s="780"/>
      <c r="Y32" s="780"/>
      <c r="Z32" s="789"/>
      <c r="AA32" s="790"/>
      <c r="AB32" s="790"/>
      <c r="AC32" s="793"/>
      <c r="AD32" s="794"/>
      <c r="AE32" s="837"/>
      <c r="AF32" s="801"/>
      <c r="AG32" s="780"/>
      <c r="AH32" s="780"/>
      <c r="AI32" s="780"/>
      <c r="AJ32" s="782"/>
      <c r="AK32" s="797"/>
      <c r="AL32" s="798"/>
      <c r="AM32" s="798"/>
      <c r="AN32" s="798"/>
      <c r="AO32" s="798"/>
      <c r="AP32" s="780"/>
      <c r="AQ32" s="780"/>
      <c r="AR32" s="782"/>
      <c r="AS32" s="811"/>
      <c r="AT32" s="812"/>
      <c r="AU32" s="812"/>
      <c r="AV32" s="812"/>
      <c r="AW32" s="812"/>
      <c r="AX32" s="812"/>
      <c r="AY32" s="812"/>
      <c r="AZ32" s="812"/>
      <c r="BA32" s="764"/>
      <c r="BB32" s="765"/>
      <c r="BC32" s="765"/>
      <c r="BD32" s="765"/>
      <c r="BE32" s="765"/>
      <c r="BF32" s="765"/>
      <c r="BG32" s="765"/>
      <c r="BH32" s="765"/>
      <c r="BI32" s="765"/>
      <c r="BJ32" s="765"/>
      <c r="BK32" s="765"/>
      <c r="BL32" s="769"/>
      <c r="BM32" s="883"/>
      <c r="BN32" s="884"/>
      <c r="BO32" s="884"/>
      <c r="BP32" s="884"/>
      <c r="BQ32" s="884"/>
      <c r="BR32" s="884"/>
      <c r="BS32" s="884"/>
      <c r="BT32" s="889"/>
      <c r="BU32" s="889"/>
      <c r="BV32" s="889"/>
      <c r="BW32" s="889"/>
      <c r="BX32" s="889"/>
      <c r="BY32" s="889"/>
      <c r="BZ32" s="890"/>
      <c r="CA32" s="896"/>
      <c r="CB32" s="897"/>
      <c r="CC32" s="897"/>
      <c r="CD32" s="897"/>
      <c r="CE32" s="897"/>
      <c r="CF32" s="897"/>
      <c r="CG32" s="897"/>
      <c r="CH32" s="897"/>
      <c r="CI32" s="897"/>
      <c r="CJ32" s="898"/>
      <c r="CK32" s="26"/>
      <c r="CL32" s="26"/>
      <c r="CM32" s="26"/>
      <c r="CN32" s="26"/>
      <c r="CO32" s="26"/>
      <c r="CP32" s="26"/>
      <c r="CQ32" s="26"/>
      <c r="CR32" s="26"/>
      <c r="CS32" s="26"/>
      <c r="CT32" s="26"/>
      <c r="CU32" s="26"/>
      <c r="CV32" s="26"/>
      <c r="CW32" s="26"/>
      <c r="CX32" s="26"/>
    </row>
    <row r="33" spans="1:102" ht="18.75" customHeight="1" x14ac:dyDescent="0.2">
      <c r="A33" s="817"/>
      <c r="B33" s="818"/>
      <c r="C33" s="799"/>
      <c r="D33" s="800"/>
      <c r="E33" s="800"/>
      <c r="F33" s="800"/>
      <c r="G33" s="730"/>
      <c r="H33" s="730"/>
      <c r="I33" s="801"/>
      <c r="J33" s="802"/>
      <c r="K33" s="803"/>
      <c r="L33" s="803"/>
      <c r="M33" s="803"/>
      <c r="N33" s="730"/>
      <c r="O33" s="730"/>
      <c r="P33" s="801"/>
      <c r="Q33" s="783" t="str">
        <f>指定登録依頼書!Q33</f>
        <v/>
      </c>
      <c r="R33" s="784"/>
      <c r="S33" s="784"/>
      <c r="T33" s="211" t="s">
        <v>56</v>
      </c>
      <c r="U33" s="785" t="str">
        <f>指定登録依頼書!U33</f>
        <v/>
      </c>
      <c r="V33" s="786"/>
      <c r="W33" s="786"/>
      <c r="X33" s="745" t="s">
        <v>191</v>
      </c>
      <c r="Y33" s="745"/>
      <c r="Z33" s="789" t="str">
        <f>指定登録依頼書!Z33</f>
        <v/>
      </c>
      <c r="AA33" s="790"/>
      <c r="AB33" s="790"/>
      <c r="AC33" s="791" t="s">
        <v>191</v>
      </c>
      <c r="AD33" s="792"/>
      <c r="AE33" s="837"/>
      <c r="AF33" s="801"/>
      <c r="AG33" s="841" t="s">
        <v>72</v>
      </c>
      <c r="AH33" s="841"/>
      <c r="AI33" s="841"/>
      <c r="AJ33" s="842"/>
      <c r="AK33" s="795" t="str">
        <f>指定登録依頼書!AK33</f>
        <v/>
      </c>
      <c r="AL33" s="796"/>
      <c r="AM33" s="796"/>
      <c r="AN33" s="796"/>
      <c r="AO33" s="796"/>
      <c r="AP33" s="745" t="s">
        <v>191</v>
      </c>
      <c r="AQ33" s="745"/>
      <c r="AR33" s="828"/>
      <c r="AS33" s="811"/>
      <c r="AT33" s="812"/>
      <c r="AU33" s="812"/>
      <c r="AV33" s="812"/>
      <c r="AW33" s="812"/>
      <c r="AX33" s="812"/>
      <c r="AY33" s="812"/>
      <c r="AZ33" s="812"/>
      <c r="BA33" s="764"/>
      <c r="BB33" s="765"/>
      <c r="BC33" s="765"/>
      <c r="BD33" s="765"/>
      <c r="BE33" s="765"/>
      <c r="BF33" s="765"/>
      <c r="BG33" s="765"/>
      <c r="BH33" s="765"/>
      <c r="BI33" s="765"/>
      <c r="BJ33" s="765"/>
      <c r="BK33" s="765"/>
      <c r="BL33" s="769"/>
      <c r="BM33" s="883"/>
      <c r="BN33" s="884"/>
      <c r="BO33" s="884"/>
      <c r="BP33" s="884"/>
      <c r="BQ33" s="884"/>
      <c r="BR33" s="884"/>
      <c r="BS33" s="884"/>
      <c r="BT33" s="889"/>
      <c r="BU33" s="889"/>
      <c r="BV33" s="889"/>
      <c r="BW33" s="889"/>
      <c r="BX33" s="889"/>
      <c r="BY33" s="889"/>
      <c r="BZ33" s="890"/>
      <c r="CA33" s="896"/>
      <c r="CB33" s="897"/>
      <c r="CC33" s="897"/>
      <c r="CD33" s="897"/>
      <c r="CE33" s="897"/>
      <c r="CF33" s="897"/>
      <c r="CG33" s="897"/>
      <c r="CH33" s="897"/>
      <c r="CI33" s="897"/>
      <c r="CJ33" s="898"/>
      <c r="CK33" s="26"/>
      <c r="CL33" s="26"/>
      <c r="CM33" s="26"/>
      <c r="CN33" s="26"/>
      <c r="CO33" s="26"/>
      <c r="CP33" s="26"/>
      <c r="CQ33" s="26"/>
      <c r="CR33" s="26"/>
      <c r="CS33" s="26"/>
      <c r="CT33" s="26"/>
      <c r="CU33" s="26"/>
      <c r="CV33" s="26"/>
      <c r="CW33" s="26"/>
      <c r="CX33" s="26"/>
    </row>
    <row r="34" spans="1:102" ht="18.75" customHeight="1" x14ac:dyDescent="0.2">
      <c r="A34" s="817"/>
      <c r="B34" s="818"/>
      <c r="C34" s="807" t="s">
        <v>36</v>
      </c>
      <c r="D34" s="808" t="str">
        <f>指定登録依頼書!D34</f>
        <v/>
      </c>
      <c r="E34" s="808"/>
      <c r="F34" s="808"/>
      <c r="G34" s="808"/>
      <c r="H34" s="730" t="s">
        <v>197</v>
      </c>
      <c r="I34" s="801"/>
      <c r="J34" s="807" t="s">
        <v>36</v>
      </c>
      <c r="K34" s="808" t="str">
        <f>指定登録依頼書!K34</f>
        <v/>
      </c>
      <c r="L34" s="808"/>
      <c r="M34" s="808"/>
      <c r="N34" s="808"/>
      <c r="O34" s="742" t="s">
        <v>197</v>
      </c>
      <c r="P34" s="743"/>
      <c r="Q34" s="776" t="str">
        <f>指定登録依頼書!Q34</f>
        <v/>
      </c>
      <c r="R34" s="777"/>
      <c r="S34" s="777"/>
      <c r="T34" s="778"/>
      <c r="U34" s="787"/>
      <c r="V34" s="788"/>
      <c r="W34" s="788"/>
      <c r="X34" s="780"/>
      <c r="Y34" s="780"/>
      <c r="Z34" s="789"/>
      <c r="AA34" s="790"/>
      <c r="AB34" s="790"/>
      <c r="AC34" s="793"/>
      <c r="AD34" s="794"/>
      <c r="AE34" s="837"/>
      <c r="AF34" s="801"/>
      <c r="AG34" s="843"/>
      <c r="AH34" s="843"/>
      <c r="AI34" s="843"/>
      <c r="AJ34" s="844"/>
      <c r="AK34" s="797"/>
      <c r="AL34" s="798"/>
      <c r="AM34" s="798"/>
      <c r="AN34" s="798"/>
      <c r="AO34" s="798"/>
      <c r="AP34" s="780"/>
      <c r="AQ34" s="780"/>
      <c r="AR34" s="782"/>
      <c r="AS34" s="813"/>
      <c r="AT34" s="814"/>
      <c r="AU34" s="814"/>
      <c r="AV34" s="814"/>
      <c r="AW34" s="814"/>
      <c r="AX34" s="814"/>
      <c r="AY34" s="814"/>
      <c r="AZ34" s="814"/>
      <c r="BA34" s="764"/>
      <c r="BB34" s="765"/>
      <c r="BC34" s="765"/>
      <c r="BD34" s="765"/>
      <c r="BE34" s="765"/>
      <c r="BF34" s="765"/>
      <c r="BG34" s="765"/>
      <c r="BH34" s="765"/>
      <c r="BI34" s="765"/>
      <c r="BJ34" s="765"/>
      <c r="BK34" s="765"/>
      <c r="BL34" s="769"/>
      <c r="BM34" s="883"/>
      <c r="BN34" s="884"/>
      <c r="BO34" s="884"/>
      <c r="BP34" s="884"/>
      <c r="BQ34" s="884"/>
      <c r="BR34" s="884"/>
      <c r="BS34" s="884"/>
      <c r="BT34" s="889"/>
      <c r="BU34" s="889"/>
      <c r="BV34" s="889"/>
      <c r="BW34" s="889"/>
      <c r="BX34" s="889"/>
      <c r="BY34" s="889"/>
      <c r="BZ34" s="890"/>
      <c r="CA34" s="896"/>
      <c r="CB34" s="897"/>
      <c r="CC34" s="897"/>
      <c r="CD34" s="897"/>
      <c r="CE34" s="897"/>
      <c r="CF34" s="897"/>
      <c r="CG34" s="897"/>
      <c r="CH34" s="897"/>
      <c r="CI34" s="897"/>
      <c r="CJ34" s="898"/>
      <c r="CK34" s="26"/>
      <c r="CL34" s="26"/>
      <c r="CM34" s="26"/>
      <c r="CN34" s="26"/>
      <c r="CO34" s="26"/>
      <c r="CP34" s="26"/>
      <c r="CQ34" s="26"/>
      <c r="CR34" s="26"/>
      <c r="CS34" s="26"/>
      <c r="CT34" s="26"/>
      <c r="CU34" s="26"/>
      <c r="CV34" s="26"/>
      <c r="CW34" s="26"/>
      <c r="CX34" s="26"/>
    </row>
    <row r="35" spans="1:102" ht="18.75" customHeight="1" x14ac:dyDescent="0.2">
      <c r="A35" s="817"/>
      <c r="B35" s="818"/>
      <c r="C35" s="807"/>
      <c r="D35" s="808"/>
      <c r="E35" s="808"/>
      <c r="F35" s="808"/>
      <c r="G35" s="808"/>
      <c r="H35" s="730"/>
      <c r="I35" s="801"/>
      <c r="J35" s="807"/>
      <c r="K35" s="808"/>
      <c r="L35" s="808"/>
      <c r="M35" s="808"/>
      <c r="N35" s="808"/>
      <c r="O35" s="742"/>
      <c r="P35" s="743"/>
      <c r="Q35" s="783" t="str">
        <f>指定登録依頼書!Q35</f>
        <v/>
      </c>
      <c r="R35" s="784"/>
      <c r="S35" s="784"/>
      <c r="T35" s="211" t="s">
        <v>56</v>
      </c>
      <c r="U35" s="785" t="str">
        <f>指定登録依頼書!U35</f>
        <v/>
      </c>
      <c r="V35" s="786"/>
      <c r="W35" s="786"/>
      <c r="X35" s="745" t="s">
        <v>191</v>
      </c>
      <c r="Y35" s="745"/>
      <c r="Z35" s="789" t="str">
        <f>指定登録依頼書!Z35</f>
        <v/>
      </c>
      <c r="AA35" s="790" t="str">
        <f>IF(ISNUMBER(★入力シート★!X32),★入力シート★!X32,★入力シート★!X32&amp;"")</f>
        <v>[mSv]</v>
      </c>
      <c r="AB35" s="790" t="str">
        <f>IF(ISNUMBER(★入力シート★!Y32),★入力シート★!Y32,★入力シート★!Y32&amp;"")</f>
        <v/>
      </c>
      <c r="AC35" s="791" t="s">
        <v>191</v>
      </c>
      <c r="AD35" s="792"/>
      <c r="AE35" s="837"/>
      <c r="AF35" s="801"/>
      <c r="AG35" s="745" t="s">
        <v>73</v>
      </c>
      <c r="AH35" s="745"/>
      <c r="AI35" s="745"/>
      <c r="AJ35" s="828"/>
      <c r="AK35" s="832" t="str">
        <f>指定登録依頼書!AK35</f>
        <v/>
      </c>
      <c r="AL35" s="833"/>
      <c r="AM35" s="833"/>
      <c r="AN35" s="833"/>
      <c r="AO35" s="833"/>
      <c r="AP35" s="745" t="s">
        <v>191</v>
      </c>
      <c r="AQ35" s="745"/>
      <c r="AR35" s="828"/>
      <c r="AS35" s="839" t="s">
        <v>200</v>
      </c>
      <c r="AT35" s="839"/>
      <c r="AU35" s="839"/>
      <c r="AV35" s="804" t="str">
        <f>指定登録依頼書!AV35</f>
        <v>□ 有</v>
      </c>
      <c r="AW35" s="804"/>
      <c r="AX35" s="804"/>
      <c r="AY35" s="804"/>
      <c r="AZ35" s="744"/>
      <c r="BA35" s="764"/>
      <c r="BB35" s="765"/>
      <c r="BC35" s="765"/>
      <c r="BD35" s="765"/>
      <c r="BE35" s="765"/>
      <c r="BF35" s="765"/>
      <c r="BG35" s="765"/>
      <c r="BH35" s="765"/>
      <c r="BI35" s="765"/>
      <c r="BJ35" s="765"/>
      <c r="BK35" s="765"/>
      <c r="BL35" s="769"/>
      <c r="BM35" s="883"/>
      <c r="BN35" s="884"/>
      <c r="BO35" s="884"/>
      <c r="BP35" s="884"/>
      <c r="BQ35" s="884"/>
      <c r="BR35" s="884"/>
      <c r="BS35" s="884"/>
      <c r="BT35" s="889"/>
      <c r="BU35" s="889"/>
      <c r="BV35" s="889"/>
      <c r="BW35" s="889"/>
      <c r="BX35" s="889"/>
      <c r="BY35" s="889"/>
      <c r="BZ35" s="890"/>
      <c r="CA35" s="896"/>
      <c r="CB35" s="897"/>
      <c r="CC35" s="897"/>
      <c r="CD35" s="897"/>
      <c r="CE35" s="897"/>
      <c r="CF35" s="897"/>
      <c r="CG35" s="897"/>
      <c r="CH35" s="897"/>
      <c r="CI35" s="897"/>
      <c r="CJ35" s="898"/>
      <c r="CK35" s="26"/>
      <c r="CL35" s="26"/>
      <c r="CM35" s="26"/>
      <c r="CN35" s="26"/>
      <c r="CO35" s="26"/>
      <c r="CP35" s="26"/>
      <c r="CQ35" s="26"/>
      <c r="CR35" s="26"/>
      <c r="CS35" s="26"/>
      <c r="CT35" s="26"/>
      <c r="CU35" s="26"/>
      <c r="CV35" s="26"/>
      <c r="CW35" s="26"/>
      <c r="CX35" s="26"/>
    </row>
    <row r="36" spans="1:102" ht="18.75" customHeight="1" x14ac:dyDescent="0.2">
      <c r="A36" s="817"/>
      <c r="B36" s="818"/>
      <c r="C36" s="5"/>
      <c r="D36" s="96"/>
      <c r="E36" s="96"/>
      <c r="F36" s="96"/>
      <c r="G36" s="96"/>
      <c r="H36" s="96"/>
      <c r="I36" s="95"/>
      <c r="J36" s="5"/>
      <c r="K36" s="96"/>
      <c r="L36" s="96"/>
      <c r="M36" s="96"/>
      <c r="N36" s="96"/>
      <c r="O36" s="96"/>
      <c r="P36" s="95"/>
      <c r="Q36" s="776" t="str">
        <f>指定登録依頼書!Q36</f>
        <v/>
      </c>
      <c r="R36" s="777"/>
      <c r="S36" s="777"/>
      <c r="T36" s="778"/>
      <c r="U36" s="787"/>
      <c r="V36" s="788"/>
      <c r="W36" s="788"/>
      <c r="X36" s="780"/>
      <c r="Y36" s="780"/>
      <c r="Z36" s="789" t="str">
        <f>IF(ISNUMBER(★入力シート★!W33),★入力シート★!W33,★入力シート★!W33&amp;"")</f>
        <v/>
      </c>
      <c r="AA36" s="790" t="str">
        <f>IF(ISNUMBER(★入力シート★!X33),★入力シート★!X33,★入力シート★!X33&amp;"")</f>
        <v>[mSv]</v>
      </c>
      <c r="AB36" s="790" t="str">
        <f>IF(ISNUMBER(★入力シート★!Y33),★入力シート★!Y33,★入力シート★!Y33&amp;"")</f>
        <v/>
      </c>
      <c r="AC36" s="793"/>
      <c r="AD36" s="794"/>
      <c r="AE36" s="838"/>
      <c r="AF36" s="794"/>
      <c r="AG36" s="97" t="s">
        <v>45</v>
      </c>
      <c r="AH36" s="805" t="str">
        <f>指定登録依頼書!AH36</f>
        <v/>
      </c>
      <c r="AI36" s="805"/>
      <c r="AJ36" s="68" t="s">
        <v>201</v>
      </c>
      <c r="AK36" s="834"/>
      <c r="AL36" s="835"/>
      <c r="AM36" s="835"/>
      <c r="AN36" s="835"/>
      <c r="AO36" s="835"/>
      <c r="AP36" s="780"/>
      <c r="AQ36" s="780"/>
      <c r="AR36" s="782"/>
      <c r="AS36" s="840"/>
      <c r="AT36" s="840"/>
      <c r="AU36" s="840"/>
      <c r="AV36" s="806" t="str">
        <f>指定登録依頼書!AV36</f>
        <v>□ 無</v>
      </c>
      <c r="AW36" s="806"/>
      <c r="AX36" s="806"/>
      <c r="AY36" s="806"/>
      <c r="AZ36" s="779"/>
      <c r="BA36" s="764"/>
      <c r="BB36" s="765"/>
      <c r="BC36" s="765"/>
      <c r="BD36" s="765"/>
      <c r="BE36" s="765"/>
      <c r="BF36" s="765"/>
      <c r="BG36" s="765"/>
      <c r="BH36" s="765"/>
      <c r="BI36" s="765"/>
      <c r="BJ36" s="765"/>
      <c r="BK36" s="765"/>
      <c r="BL36" s="769"/>
      <c r="BM36" s="885"/>
      <c r="BN36" s="886"/>
      <c r="BO36" s="886"/>
      <c r="BP36" s="886"/>
      <c r="BQ36" s="886"/>
      <c r="BR36" s="886"/>
      <c r="BS36" s="886"/>
      <c r="BT36" s="891"/>
      <c r="BU36" s="891"/>
      <c r="BV36" s="891"/>
      <c r="BW36" s="891"/>
      <c r="BX36" s="891"/>
      <c r="BY36" s="891"/>
      <c r="BZ36" s="892"/>
      <c r="CA36" s="899"/>
      <c r="CB36" s="900"/>
      <c r="CC36" s="900"/>
      <c r="CD36" s="900"/>
      <c r="CE36" s="900"/>
      <c r="CF36" s="900"/>
      <c r="CG36" s="900"/>
      <c r="CH36" s="900"/>
      <c r="CI36" s="900"/>
      <c r="CJ36" s="901"/>
      <c r="CK36" s="26"/>
      <c r="CL36" s="26"/>
      <c r="CM36" s="26"/>
      <c r="CN36" s="26"/>
      <c r="CO36" s="26"/>
      <c r="CP36" s="26"/>
      <c r="CQ36" s="26"/>
      <c r="CR36" s="26"/>
      <c r="CS36" s="26"/>
      <c r="CT36" s="26"/>
      <c r="CU36" s="26"/>
      <c r="CV36" s="26"/>
      <c r="CW36" s="26"/>
      <c r="CX36" s="26"/>
    </row>
    <row r="37" spans="1:102" ht="15" customHeight="1" x14ac:dyDescent="0.2">
      <c r="A37" s="817"/>
      <c r="B37" s="818"/>
      <c r="C37" s="738" t="s">
        <v>202</v>
      </c>
      <c r="D37" s="739"/>
      <c r="E37" s="739"/>
      <c r="F37" s="739"/>
      <c r="G37" s="739"/>
      <c r="H37" s="739"/>
      <c r="I37" s="739"/>
      <c r="J37" s="739"/>
      <c r="K37" s="739"/>
      <c r="L37" s="739"/>
      <c r="M37" s="739"/>
      <c r="N37" s="739"/>
      <c r="O37" s="739"/>
      <c r="P37" s="739"/>
      <c r="Q37" s="739"/>
      <c r="R37" s="739"/>
      <c r="S37" s="739"/>
      <c r="T37" s="739"/>
      <c r="U37" s="739"/>
      <c r="V37" s="739"/>
      <c r="W37" s="739"/>
      <c r="X37" s="739"/>
      <c r="Y37" s="739"/>
      <c r="Z37" s="739"/>
      <c r="AA37" s="739"/>
      <c r="AB37" s="739"/>
      <c r="AC37" s="739"/>
      <c r="AD37" s="739"/>
      <c r="AE37" s="739"/>
      <c r="AF37" s="739"/>
      <c r="AG37" s="738" t="s">
        <v>203</v>
      </c>
      <c r="AH37" s="739"/>
      <c r="AI37" s="739"/>
      <c r="AJ37" s="739"/>
      <c r="AK37" s="739"/>
      <c r="AL37" s="739"/>
      <c r="AM37" s="739"/>
      <c r="AN37" s="739"/>
      <c r="AO37" s="739"/>
      <c r="AP37" s="739"/>
      <c r="AQ37" s="739"/>
      <c r="AR37" s="739"/>
      <c r="AS37" s="739"/>
      <c r="AT37" s="739"/>
      <c r="AU37" s="739"/>
      <c r="AV37" s="739"/>
      <c r="AW37" s="739"/>
      <c r="AX37" s="739"/>
      <c r="AY37" s="739"/>
      <c r="AZ37" s="739"/>
      <c r="BA37" s="764"/>
      <c r="BB37" s="765"/>
      <c r="BC37" s="765"/>
      <c r="BD37" s="765"/>
      <c r="BE37" s="765"/>
      <c r="BF37" s="765"/>
      <c r="BG37" s="765"/>
      <c r="BH37" s="765"/>
      <c r="BI37" s="765"/>
      <c r="BJ37" s="765"/>
      <c r="BK37" s="765"/>
      <c r="BL37" s="769"/>
      <c r="BM37" s="20"/>
      <c r="BN37" s="753" t="s">
        <v>204</v>
      </c>
      <c r="BO37" s="753"/>
      <c r="BP37" s="753"/>
      <c r="BQ37" s="753"/>
      <c r="BR37" s="753"/>
      <c r="BS37" s="753"/>
      <c r="BT37" s="753"/>
      <c r="BU37" s="753"/>
      <c r="BV37" s="753"/>
      <c r="BW37" s="753"/>
      <c r="BX37" s="753"/>
      <c r="BY37" s="753"/>
      <c r="BZ37" s="753"/>
      <c r="CA37" s="753"/>
      <c r="CB37" s="753"/>
      <c r="CC37" s="753"/>
      <c r="CD37" s="753"/>
      <c r="CE37" s="753"/>
      <c r="CF37" s="753"/>
      <c r="CG37" s="753"/>
      <c r="CH37" s="753"/>
      <c r="CI37" s="753"/>
      <c r="CJ37" s="34"/>
      <c r="CK37" s="31"/>
      <c r="CL37" s="31"/>
      <c r="CM37" s="31"/>
      <c r="CN37" s="31"/>
      <c r="CO37" s="31"/>
      <c r="CP37" s="31"/>
      <c r="CQ37" s="31"/>
      <c r="CR37" s="31"/>
      <c r="CS37" s="31"/>
      <c r="CT37" s="31"/>
      <c r="CU37" s="31"/>
      <c r="CV37" s="31"/>
    </row>
    <row r="38" spans="1:102" ht="15" customHeight="1" x14ac:dyDescent="0.2">
      <c r="A38" s="817"/>
      <c r="B38" s="818"/>
      <c r="C38" s="756" t="str">
        <f>指定登録依頼書!C38</f>
        <v/>
      </c>
      <c r="D38" s="757"/>
      <c r="E38" s="757"/>
      <c r="F38" s="757"/>
      <c r="G38" s="757"/>
      <c r="H38" s="757"/>
      <c r="I38" s="757"/>
      <c r="J38" s="757"/>
      <c r="K38" s="757"/>
      <c r="L38" s="757"/>
      <c r="M38" s="757"/>
      <c r="N38" s="757"/>
      <c r="O38" s="757"/>
      <c r="P38" s="757"/>
      <c r="Q38" s="757"/>
      <c r="R38" s="757"/>
      <c r="S38" s="757"/>
      <c r="T38" s="757"/>
      <c r="U38" s="757"/>
      <c r="V38" s="757"/>
      <c r="W38" s="757"/>
      <c r="X38" s="757"/>
      <c r="Y38" s="757"/>
      <c r="Z38" s="757"/>
      <c r="AA38" s="757"/>
      <c r="AB38" s="757"/>
      <c r="AC38" s="757"/>
      <c r="AD38" s="757"/>
      <c r="AE38" s="757"/>
      <c r="AF38" s="757"/>
      <c r="AG38" s="760" t="str">
        <f>指定登録依頼書!AG38</f>
        <v/>
      </c>
      <c r="AH38" s="761"/>
      <c r="AI38" s="761"/>
      <c r="AJ38" s="761"/>
      <c r="AK38" s="761"/>
      <c r="AL38" s="761"/>
      <c r="AM38" s="761"/>
      <c r="AN38" s="761"/>
      <c r="AO38" s="761"/>
      <c r="AP38" s="761"/>
      <c r="AQ38" s="761"/>
      <c r="AR38" s="761"/>
      <c r="AS38" s="761"/>
      <c r="AT38" s="761"/>
      <c r="AU38" s="761"/>
      <c r="AV38" s="761"/>
      <c r="AW38" s="761"/>
      <c r="AX38" s="761"/>
      <c r="AY38" s="761"/>
      <c r="AZ38" s="761"/>
      <c r="BA38" s="764"/>
      <c r="BB38" s="765"/>
      <c r="BC38" s="765"/>
      <c r="BD38" s="765"/>
      <c r="BE38" s="765"/>
      <c r="BF38" s="765"/>
      <c r="BG38" s="765"/>
      <c r="BH38" s="765"/>
      <c r="BI38" s="765"/>
      <c r="BJ38" s="765"/>
      <c r="BK38" s="765"/>
      <c r="BL38" s="769"/>
      <c r="BM38" s="20"/>
      <c r="BN38" s="754"/>
      <c r="BO38" s="754"/>
      <c r="BP38" s="754"/>
      <c r="BQ38" s="754"/>
      <c r="BR38" s="754"/>
      <c r="BS38" s="754"/>
      <c r="BT38" s="754"/>
      <c r="BU38" s="754"/>
      <c r="BV38" s="754"/>
      <c r="BW38" s="754"/>
      <c r="BX38" s="754"/>
      <c r="BY38" s="754"/>
      <c r="BZ38" s="754"/>
      <c r="CA38" s="754"/>
      <c r="CB38" s="754"/>
      <c r="CC38" s="754"/>
      <c r="CD38" s="754"/>
      <c r="CE38" s="754"/>
      <c r="CF38" s="754"/>
      <c r="CG38" s="754"/>
      <c r="CH38" s="754"/>
      <c r="CI38" s="754"/>
      <c r="CJ38" s="21"/>
      <c r="CK38" s="31"/>
      <c r="CL38" s="31"/>
      <c r="CM38" s="31"/>
      <c r="CN38" s="31"/>
      <c r="CO38" s="31"/>
      <c r="CP38" s="31"/>
      <c r="CQ38" s="31"/>
      <c r="CR38" s="31"/>
      <c r="CS38" s="31"/>
      <c r="CT38" s="31"/>
      <c r="CU38" s="31"/>
      <c r="CV38" s="31"/>
    </row>
    <row r="39" spans="1:102" ht="15" customHeight="1" thickBot="1" x14ac:dyDescent="0.25">
      <c r="A39" s="819"/>
      <c r="B39" s="820"/>
      <c r="C39" s="758"/>
      <c r="D39" s="759"/>
      <c r="E39" s="759"/>
      <c r="F39" s="759"/>
      <c r="G39" s="759"/>
      <c r="H39" s="759"/>
      <c r="I39" s="759"/>
      <c r="J39" s="759"/>
      <c r="K39" s="759"/>
      <c r="L39" s="759"/>
      <c r="M39" s="759"/>
      <c r="N39" s="759"/>
      <c r="O39" s="759"/>
      <c r="P39" s="759"/>
      <c r="Q39" s="759"/>
      <c r="R39" s="759"/>
      <c r="S39" s="759"/>
      <c r="T39" s="759"/>
      <c r="U39" s="759"/>
      <c r="V39" s="759"/>
      <c r="W39" s="759"/>
      <c r="X39" s="759"/>
      <c r="Y39" s="759"/>
      <c r="Z39" s="759"/>
      <c r="AA39" s="759"/>
      <c r="AB39" s="759"/>
      <c r="AC39" s="759"/>
      <c r="AD39" s="759"/>
      <c r="AE39" s="759"/>
      <c r="AF39" s="759"/>
      <c r="AG39" s="762"/>
      <c r="AH39" s="763"/>
      <c r="AI39" s="763"/>
      <c r="AJ39" s="763"/>
      <c r="AK39" s="763"/>
      <c r="AL39" s="763"/>
      <c r="AM39" s="763"/>
      <c r="AN39" s="763"/>
      <c r="AO39" s="763"/>
      <c r="AP39" s="763"/>
      <c r="AQ39" s="763"/>
      <c r="AR39" s="763"/>
      <c r="AS39" s="763"/>
      <c r="AT39" s="763"/>
      <c r="AU39" s="763"/>
      <c r="AV39" s="763"/>
      <c r="AW39" s="761"/>
      <c r="AX39" s="761"/>
      <c r="AY39" s="761"/>
      <c r="AZ39" s="761"/>
      <c r="BA39" s="766"/>
      <c r="BB39" s="767"/>
      <c r="BC39" s="767"/>
      <c r="BD39" s="767"/>
      <c r="BE39" s="767"/>
      <c r="BF39" s="767"/>
      <c r="BG39" s="767"/>
      <c r="BH39" s="767"/>
      <c r="BI39" s="767"/>
      <c r="BJ39" s="767"/>
      <c r="BK39" s="767"/>
      <c r="BL39" s="770"/>
      <c r="BM39" s="383"/>
      <c r="BN39" s="755"/>
      <c r="BO39" s="755"/>
      <c r="BP39" s="755"/>
      <c r="BQ39" s="755"/>
      <c r="BR39" s="755"/>
      <c r="BS39" s="755"/>
      <c r="BT39" s="755"/>
      <c r="BU39" s="755"/>
      <c r="BV39" s="755"/>
      <c r="BW39" s="755"/>
      <c r="BX39" s="755"/>
      <c r="BY39" s="755"/>
      <c r="BZ39" s="755"/>
      <c r="CA39" s="755"/>
      <c r="CB39" s="755"/>
      <c r="CC39" s="755"/>
      <c r="CD39" s="755"/>
      <c r="CE39" s="755"/>
      <c r="CF39" s="755"/>
      <c r="CG39" s="755"/>
      <c r="CH39" s="755"/>
      <c r="CI39" s="755"/>
      <c r="CJ39" s="381"/>
      <c r="CK39" s="31"/>
      <c r="CL39" s="31"/>
      <c r="CM39" s="31"/>
      <c r="CN39" s="31"/>
      <c r="CO39" s="31"/>
      <c r="CP39" s="31"/>
      <c r="CQ39" s="31"/>
      <c r="CR39" s="31"/>
      <c r="CS39" s="31"/>
      <c r="CT39" s="31"/>
      <c r="CU39" s="31"/>
      <c r="CV39" s="31"/>
    </row>
    <row r="40" spans="1:102" ht="15" customHeight="1" thickTop="1" x14ac:dyDescent="0.2">
      <c r="A40" s="695" t="s">
        <v>205</v>
      </c>
      <c r="B40" s="696"/>
      <c r="C40" s="701" t="s">
        <v>89</v>
      </c>
      <c r="D40" s="702"/>
      <c r="E40" s="702"/>
      <c r="F40" s="702"/>
      <c r="G40" s="702"/>
      <c r="H40" s="702"/>
      <c r="I40" s="702"/>
      <c r="J40" s="702"/>
      <c r="K40" s="702"/>
      <c r="L40" s="702"/>
      <c r="M40" s="702"/>
      <c r="N40" s="702"/>
      <c r="O40" s="703"/>
      <c r="P40" s="704" t="s">
        <v>206</v>
      </c>
      <c r="Q40" s="707" t="s">
        <v>207</v>
      </c>
      <c r="R40" s="368"/>
      <c r="S40" s="702" t="s">
        <v>208</v>
      </c>
      <c r="T40" s="702"/>
      <c r="U40" s="702"/>
      <c r="V40" s="702"/>
      <c r="W40" s="702"/>
      <c r="X40" s="702"/>
      <c r="Y40" s="702"/>
      <c r="Z40" s="702"/>
      <c r="AA40" s="702"/>
      <c r="AB40" s="702"/>
      <c r="AC40" s="702"/>
      <c r="AD40" s="710" t="e">
        <f>指定登録依頼書!AD40</f>
        <v>#N/A</v>
      </c>
      <c r="AE40" s="713" t="s">
        <v>209</v>
      </c>
      <c r="AF40" s="716" t="s">
        <v>210</v>
      </c>
      <c r="AG40" s="701" t="s">
        <v>211</v>
      </c>
      <c r="AH40" s="702"/>
      <c r="AI40" s="702"/>
      <c r="AJ40" s="702"/>
      <c r="AK40" s="702"/>
      <c r="AL40" s="702"/>
      <c r="AM40" s="702"/>
      <c r="AN40" s="702"/>
      <c r="AO40" s="702"/>
      <c r="AP40" s="702"/>
      <c r="AQ40" s="702"/>
      <c r="AR40" s="702"/>
      <c r="AS40" s="702"/>
      <c r="AT40" s="702"/>
      <c r="AU40" s="702"/>
      <c r="AV40" s="728"/>
      <c r="AW40" s="125"/>
      <c r="AX40" s="126"/>
      <c r="AY40" s="127" t="s">
        <v>212</v>
      </c>
      <c r="AZ40" s="127"/>
      <c r="BA40" s="105"/>
      <c r="BB40" s="105"/>
      <c r="BC40" s="105"/>
      <c r="BD40" s="105"/>
      <c r="BE40" s="105"/>
      <c r="BF40" s="105"/>
      <c r="BG40" s="105"/>
      <c r="BH40" s="105"/>
      <c r="BI40" s="105"/>
      <c r="BJ40" s="105"/>
      <c r="BK40" s="105"/>
      <c r="BL40" s="105"/>
      <c r="BM40" s="105"/>
    </row>
    <row r="41" spans="1:102" ht="15" customHeight="1" x14ac:dyDescent="0.2">
      <c r="A41" s="697"/>
      <c r="B41" s="698"/>
      <c r="C41" s="104"/>
      <c r="D41" s="4"/>
      <c r="E41" s="4"/>
      <c r="F41" s="4"/>
      <c r="G41" s="4"/>
      <c r="H41" s="4"/>
      <c r="I41" s="4"/>
      <c r="J41" s="4"/>
      <c r="K41" s="4"/>
      <c r="L41" s="4"/>
      <c r="M41" s="4"/>
      <c r="N41" s="4"/>
      <c r="O41" s="94"/>
      <c r="P41" s="705"/>
      <c r="Q41" s="708"/>
      <c r="R41" s="6"/>
      <c r="S41" s="721" t="str">
        <f>指定登録依頼書!S41</f>
        <v/>
      </c>
      <c r="T41" s="721"/>
      <c r="U41" s="721"/>
      <c r="V41" s="721"/>
      <c r="W41" s="4" t="s">
        <v>15</v>
      </c>
      <c r="X41" s="722" t="str">
        <f>指定登録依頼書!X41</f>
        <v/>
      </c>
      <c r="Y41" s="729"/>
      <c r="Z41" s="730" t="s">
        <v>160</v>
      </c>
      <c r="AA41" s="722" t="str">
        <f>指定登録依頼書!AA41</f>
        <v/>
      </c>
      <c r="AB41" s="729"/>
      <c r="AC41" s="730" t="s">
        <v>17</v>
      </c>
      <c r="AD41" s="711"/>
      <c r="AE41" s="714"/>
      <c r="AF41" s="717"/>
      <c r="AG41" s="6"/>
      <c r="AH41" s="4"/>
      <c r="AI41" s="4"/>
      <c r="AJ41" s="4"/>
      <c r="AK41" s="4"/>
      <c r="AL41" s="4"/>
      <c r="AM41" s="4"/>
      <c r="AN41" s="4"/>
      <c r="AO41" s="4"/>
      <c r="AP41" s="4"/>
      <c r="AQ41" s="4"/>
      <c r="AR41" s="4"/>
      <c r="AS41" s="4"/>
      <c r="AT41" s="4"/>
      <c r="AU41" s="4"/>
      <c r="AV41" s="113"/>
      <c r="AW41" s="720" t="s">
        <v>213</v>
      </c>
      <c r="AX41" s="720"/>
      <c r="AY41" s="720"/>
      <c r="AZ41" s="720"/>
      <c r="BA41" s="720"/>
      <c r="BB41" s="720"/>
      <c r="BC41" s="720"/>
      <c r="BD41" s="720"/>
      <c r="BE41" s="720"/>
      <c r="BF41" s="720"/>
      <c r="BG41" s="720"/>
      <c r="BH41" s="720"/>
      <c r="BI41" s="720"/>
      <c r="BJ41" s="720"/>
      <c r="BK41" s="720"/>
      <c r="BL41" s="720"/>
      <c r="BM41" s="720"/>
      <c r="BN41" s="720"/>
    </row>
    <row r="42" spans="1:102" ht="15" customHeight="1" x14ac:dyDescent="0.2">
      <c r="A42" s="697"/>
      <c r="B42" s="698"/>
      <c r="C42" s="104"/>
      <c r="D42" s="721" t="str">
        <f>指定登録依頼書!D42</f>
        <v/>
      </c>
      <c r="E42" s="721"/>
      <c r="F42" s="721"/>
      <c r="G42" s="721"/>
      <c r="H42" s="4" t="s">
        <v>15</v>
      </c>
      <c r="I42" s="722" t="str">
        <f>指定登録依頼書!I42</f>
        <v/>
      </c>
      <c r="J42" s="722"/>
      <c r="K42" s="4" t="s">
        <v>160</v>
      </c>
      <c r="L42" s="722" t="str">
        <f>指定登録依頼書!L42</f>
        <v/>
      </c>
      <c r="M42" s="722"/>
      <c r="N42" s="4" t="s">
        <v>17</v>
      </c>
      <c r="O42" s="94"/>
      <c r="P42" s="705"/>
      <c r="Q42" s="708"/>
      <c r="R42" s="6"/>
      <c r="S42" s="723" t="str">
        <f>指定登録依頼書!S42</f>
        <v/>
      </c>
      <c r="T42" s="723"/>
      <c r="U42" s="723"/>
      <c r="V42" s="723"/>
      <c r="W42" s="723"/>
      <c r="X42" s="729"/>
      <c r="Y42" s="729"/>
      <c r="Z42" s="540"/>
      <c r="AA42" s="729"/>
      <c r="AB42" s="729"/>
      <c r="AC42" s="540"/>
      <c r="AD42" s="711"/>
      <c r="AE42" s="714"/>
      <c r="AF42" s="717"/>
      <c r="AG42" s="6"/>
      <c r="AH42" s="4"/>
      <c r="AI42" s="721" t="str">
        <f>指定登録依頼書!AI42</f>
        <v/>
      </c>
      <c r="AJ42" s="721"/>
      <c r="AK42" s="721"/>
      <c r="AL42" s="4" t="s">
        <v>15</v>
      </c>
      <c r="AM42" s="4"/>
      <c r="AN42" s="722" t="str">
        <f>指定登録依頼書!AN42</f>
        <v/>
      </c>
      <c r="AO42" s="722"/>
      <c r="AP42" s="4" t="s">
        <v>160</v>
      </c>
      <c r="AQ42" s="4"/>
      <c r="AR42" s="722" t="str">
        <f>指定登録依頼書!AR42</f>
        <v/>
      </c>
      <c r="AS42" s="722"/>
      <c r="AT42" s="4" t="s">
        <v>17</v>
      </c>
      <c r="AU42" s="1"/>
      <c r="AV42" s="117"/>
      <c r="AW42" s="720"/>
      <c r="AX42" s="720"/>
      <c r="AY42" s="720"/>
      <c r="AZ42" s="720"/>
      <c r="BA42" s="720"/>
      <c r="BB42" s="720"/>
      <c r="BC42" s="720"/>
      <c r="BD42" s="720"/>
      <c r="BE42" s="720"/>
      <c r="BF42" s="720"/>
      <c r="BG42" s="720"/>
      <c r="BH42" s="720"/>
      <c r="BI42" s="720"/>
      <c r="BJ42" s="720"/>
      <c r="BK42" s="720"/>
      <c r="BL42" s="720"/>
      <c r="BM42" s="720"/>
      <c r="BN42" s="720"/>
      <c r="BO42" s="7"/>
      <c r="BP42" s="7"/>
      <c r="BQ42" s="7"/>
      <c r="BR42" s="7"/>
      <c r="BS42" s="7"/>
      <c r="BT42" s="7"/>
      <c r="BU42" s="7"/>
      <c r="BV42" s="7"/>
      <c r="BW42" s="7"/>
      <c r="BX42" s="7"/>
      <c r="CA42" s="724" t="s">
        <v>215</v>
      </c>
      <c r="CB42" s="724"/>
      <c r="CC42" s="724"/>
      <c r="CD42" s="724"/>
      <c r="CE42" s="724"/>
      <c r="CF42" s="724"/>
      <c r="CG42" s="724"/>
      <c r="CH42" s="724"/>
      <c r="CI42" s="724"/>
      <c r="CJ42" s="724"/>
      <c r="CL42" s="7"/>
      <c r="CM42" s="7"/>
      <c r="CN42" s="7"/>
      <c r="CO42" s="7"/>
      <c r="CP42" s="7"/>
      <c r="CQ42" s="7"/>
      <c r="CR42" s="7"/>
      <c r="CS42" s="7"/>
      <c r="CT42" s="7"/>
      <c r="CU42" s="7"/>
      <c r="CV42" s="7"/>
      <c r="CW42" s="7"/>
      <c r="CX42" s="7"/>
    </row>
    <row r="43" spans="1:102" ht="15" customHeight="1" x14ac:dyDescent="0.2">
      <c r="A43" s="697"/>
      <c r="B43" s="698"/>
      <c r="C43" s="22"/>
      <c r="D43" s="725" t="str">
        <f>指定登録依頼書!D43</f>
        <v/>
      </c>
      <c r="E43" s="725"/>
      <c r="F43" s="725"/>
      <c r="G43" s="725"/>
      <c r="H43" s="725"/>
      <c r="I43" s="96"/>
      <c r="J43" s="96"/>
      <c r="K43" s="96"/>
      <c r="L43" s="96"/>
      <c r="M43" s="96"/>
      <c r="N43" s="96"/>
      <c r="O43" s="95"/>
      <c r="P43" s="706"/>
      <c r="Q43" s="709"/>
      <c r="R43" s="6"/>
      <c r="S43" s="726" t="str">
        <f>指定登録依頼書!S43</f>
        <v>□ 従事可</v>
      </c>
      <c r="T43" s="726"/>
      <c r="U43" s="726"/>
      <c r="V43" s="726"/>
      <c r="W43" s="726"/>
      <c r="X43" s="60" t="s">
        <v>151</v>
      </c>
      <c r="Y43" s="727" t="str">
        <f>指定登録依頼書!Y43</f>
        <v>□ 従事不可</v>
      </c>
      <c r="Z43" s="727"/>
      <c r="AA43" s="727"/>
      <c r="AB43" s="727"/>
      <c r="AC43" s="727"/>
      <c r="AD43" s="712"/>
      <c r="AE43" s="714"/>
      <c r="AF43" s="717"/>
      <c r="AG43" s="5"/>
      <c r="AH43" s="96"/>
      <c r="AI43" s="725" t="str">
        <f>指定登録依頼書!AI43</f>
        <v/>
      </c>
      <c r="AJ43" s="725"/>
      <c r="AK43" s="725"/>
      <c r="AL43" s="725"/>
      <c r="AM43" s="725"/>
      <c r="AN43" s="96"/>
      <c r="AO43" s="96"/>
      <c r="AP43" s="96"/>
      <c r="AQ43" s="96"/>
      <c r="AR43" s="96"/>
      <c r="AS43" s="96"/>
      <c r="AT43" s="96"/>
      <c r="AU43" s="96"/>
      <c r="AV43" s="118"/>
      <c r="AW43" s="720"/>
      <c r="AX43" s="720"/>
      <c r="AY43" s="720"/>
      <c r="AZ43" s="720"/>
      <c r="BA43" s="720"/>
      <c r="BB43" s="720"/>
      <c r="BC43" s="720"/>
      <c r="BD43" s="720"/>
      <c r="BE43" s="720"/>
      <c r="BF43" s="720"/>
      <c r="BG43" s="720"/>
      <c r="BH43" s="720"/>
      <c r="BI43" s="720"/>
      <c r="BJ43" s="720"/>
      <c r="BK43" s="720"/>
      <c r="BL43" s="720"/>
      <c r="BM43" s="720"/>
      <c r="BN43" s="720"/>
      <c r="BO43" s="7"/>
      <c r="BP43" s="7"/>
      <c r="BQ43" s="7"/>
      <c r="BR43" s="7"/>
      <c r="BS43" s="7"/>
      <c r="BT43" s="7"/>
      <c r="BU43" s="7"/>
      <c r="BV43" s="7"/>
      <c r="BW43" s="7"/>
      <c r="BX43" s="7"/>
      <c r="CA43" s="724" t="s">
        <v>216</v>
      </c>
      <c r="CB43" s="724"/>
      <c r="CC43" s="724"/>
      <c r="CD43" s="724"/>
      <c r="CE43" s="724"/>
      <c r="CF43" s="724" t="s">
        <v>217</v>
      </c>
      <c r="CG43" s="724"/>
      <c r="CH43" s="724"/>
      <c r="CI43" s="724"/>
      <c r="CJ43" s="724"/>
      <c r="CL43" s="7"/>
      <c r="CM43" s="7"/>
      <c r="CN43" s="7"/>
      <c r="CP43" s="7"/>
      <c r="CQ43" s="7"/>
      <c r="CR43" s="7"/>
      <c r="CS43" s="7"/>
      <c r="CT43" s="7"/>
      <c r="CU43" s="7"/>
      <c r="CV43" s="7"/>
      <c r="CW43" s="7"/>
      <c r="CX43" s="7"/>
    </row>
    <row r="44" spans="1:102" ht="15" customHeight="1" x14ac:dyDescent="0.2">
      <c r="A44" s="697"/>
      <c r="B44" s="698"/>
      <c r="C44" s="733" t="s">
        <v>218</v>
      </c>
      <c r="D44" s="734"/>
      <c r="E44" s="734"/>
      <c r="F44" s="734"/>
      <c r="G44" s="734"/>
      <c r="H44" s="734"/>
      <c r="I44" s="734"/>
      <c r="J44" s="734"/>
      <c r="K44" s="734"/>
      <c r="L44" s="734"/>
      <c r="M44" s="734"/>
      <c r="N44" s="734"/>
      <c r="O44" s="735"/>
      <c r="P44" s="705" t="s">
        <v>219</v>
      </c>
      <c r="Q44" s="708" t="s">
        <v>220</v>
      </c>
      <c r="R44" s="738" t="s">
        <v>221</v>
      </c>
      <c r="S44" s="739"/>
      <c r="T44" s="739"/>
      <c r="U44" s="739"/>
      <c r="V44" s="739"/>
      <c r="W44" s="739"/>
      <c r="X44" s="739"/>
      <c r="Y44" s="739"/>
      <c r="Z44" s="739"/>
      <c r="AA44" s="739"/>
      <c r="AB44" s="739"/>
      <c r="AC44" s="739"/>
      <c r="AD44" s="740"/>
      <c r="AE44" s="714"/>
      <c r="AF44" s="717"/>
      <c r="AG44" s="744" t="s">
        <v>228</v>
      </c>
      <c r="AH44" s="745"/>
      <c r="AI44" s="745"/>
      <c r="AJ44" s="745"/>
      <c r="AK44" s="745"/>
      <c r="AL44" s="745"/>
      <c r="AM44" s="745"/>
      <c r="AN44" s="745"/>
      <c r="AO44" s="745"/>
      <c r="AP44" s="745"/>
      <c r="AQ44" s="745"/>
      <c r="AR44" s="745"/>
      <c r="AS44" s="745"/>
      <c r="AT44" s="745"/>
      <c r="AU44" s="745"/>
      <c r="AV44" s="746"/>
      <c r="AW44" s="720"/>
      <c r="AX44" s="720"/>
      <c r="AY44" s="720"/>
      <c r="AZ44" s="720"/>
      <c r="BA44" s="720"/>
      <c r="BB44" s="720"/>
      <c r="BC44" s="720"/>
      <c r="BD44" s="720"/>
      <c r="BE44" s="720"/>
      <c r="BF44" s="720"/>
      <c r="BG44" s="720"/>
      <c r="BH44" s="720"/>
      <c r="BI44" s="720"/>
      <c r="BJ44" s="720"/>
      <c r="BK44" s="720"/>
      <c r="BL44" s="720"/>
      <c r="BM44" s="720"/>
      <c r="BN44" s="720"/>
      <c r="CA44" s="14"/>
      <c r="CB44" s="15"/>
      <c r="CC44" s="15"/>
      <c r="CD44" s="15"/>
      <c r="CE44" s="16"/>
      <c r="CF44" s="14"/>
      <c r="CG44" s="15"/>
      <c r="CH44" s="15"/>
      <c r="CI44" s="15"/>
      <c r="CJ44" s="16"/>
    </row>
    <row r="45" spans="1:102" ht="15" customHeight="1" x14ac:dyDescent="0.2">
      <c r="A45" s="697"/>
      <c r="B45" s="698"/>
      <c r="C45" s="104"/>
      <c r="D45" s="4"/>
      <c r="E45" s="4"/>
      <c r="F45" s="4"/>
      <c r="G45" s="4"/>
      <c r="H45" s="4"/>
      <c r="I45" s="4"/>
      <c r="J45" s="4"/>
      <c r="K45" s="4"/>
      <c r="L45" s="4"/>
      <c r="M45" s="4"/>
      <c r="N45" s="4"/>
      <c r="O45" s="94"/>
      <c r="P45" s="705"/>
      <c r="Q45" s="708"/>
      <c r="R45" s="741"/>
      <c r="S45" s="742"/>
      <c r="T45" s="742"/>
      <c r="U45" s="742"/>
      <c r="V45" s="742"/>
      <c r="W45" s="742"/>
      <c r="X45" s="742"/>
      <c r="Y45" s="742"/>
      <c r="Z45" s="742"/>
      <c r="AA45" s="742"/>
      <c r="AB45" s="742"/>
      <c r="AC45" s="742"/>
      <c r="AD45" s="743"/>
      <c r="AE45" s="714"/>
      <c r="AF45" s="717"/>
      <c r="AG45" s="747" t="str">
        <f>指定登録依頼書!AG45</f>
        <v/>
      </c>
      <c r="AH45" s="748"/>
      <c r="AI45" s="748"/>
      <c r="AJ45" s="748"/>
      <c r="AK45" s="748"/>
      <c r="AL45" s="748"/>
      <c r="AM45" s="748"/>
      <c r="AN45" s="748"/>
      <c r="AO45" s="748"/>
      <c r="AP45" s="748"/>
      <c r="AQ45" s="748"/>
      <c r="AR45" s="748"/>
      <c r="AS45" s="748"/>
      <c r="AT45" s="748"/>
      <c r="AU45" s="748"/>
      <c r="AV45" s="749"/>
      <c r="AW45" s="720"/>
      <c r="AX45" s="720"/>
      <c r="AY45" s="720"/>
      <c r="AZ45" s="720"/>
      <c r="BA45" s="720"/>
      <c r="BB45" s="720"/>
      <c r="BC45" s="720"/>
      <c r="BD45" s="720"/>
      <c r="BE45" s="720"/>
      <c r="BF45" s="720"/>
      <c r="BG45" s="720"/>
      <c r="BH45" s="720"/>
      <c r="BI45" s="720"/>
      <c r="BJ45" s="720"/>
      <c r="BK45" s="720"/>
      <c r="BL45" s="720"/>
      <c r="BM45" s="720"/>
      <c r="BN45" s="720"/>
      <c r="BY45" s="32"/>
      <c r="BZ45" s="32"/>
      <c r="CA45" s="10"/>
      <c r="CB45" s="32"/>
      <c r="CC45" s="32"/>
      <c r="CE45" s="11"/>
      <c r="CF45" s="10"/>
      <c r="CJ45" s="11"/>
    </row>
    <row r="46" spans="1:102" ht="15" customHeight="1" x14ac:dyDescent="0.2">
      <c r="A46" s="697"/>
      <c r="B46" s="698"/>
      <c r="C46" s="104"/>
      <c r="D46" s="721" t="str">
        <f>指定登録依頼書!D46</f>
        <v/>
      </c>
      <c r="E46" s="721"/>
      <c r="F46" s="721"/>
      <c r="G46" s="721"/>
      <c r="H46" s="4" t="s">
        <v>15</v>
      </c>
      <c r="I46" s="722" t="str">
        <f>指定登録依頼書!I46</f>
        <v/>
      </c>
      <c r="J46" s="722"/>
      <c r="K46" s="4" t="s">
        <v>160</v>
      </c>
      <c r="L46" s="722" t="str">
        <f>指定登録依頼書!L46</f>
        <v/>
      </c>
      <c r="M46" s="722"/>
      <c r="N46" s="4" t="s">
        <v>17</v>
      </c>
      <c r="O46" s="94"/>
      <c r="P46" s="705"/>
      <c r="Q46" s="708"/>
      <c r="R46" s="6"/>
      <c r="S46" s="731" t="str">
        <f>指定登録依頼書!S46</f>
        <v>□ 　有</v>
      </c>
      <c r="T46" s="731"/>
      <c r="U46" s="731"/>
      <c r="V46" s="731"/>
      <c r="W46" s="731"/>
      <c r="X46" s="4"/>
      <c r="Y46" s="731" t="str">
        <f>指定登録依頼書!Y46</f>
        <v>□ 　無</v>
      </c>
      <c r="Z46" s="731"/>
      <c r="AA46" s="731"/>
      <c r="AB46" s="731"/>
      <c r="AC46" s="731"/>
      <c r="AD46" s="94"/>
      <c r="AE46" s="714"/>
      <c r="AF46" s="717"/>
      <c r="AG46" s="747"/>
      <c r="AH46" s="748"/>
      <c r="AI46" s="748"/>
      <c r="AJ46" s="748"/>
      <c r="AK46" s="748"/>
      <c r="AL46" s="748"/>
      <c r="AM46" s="748"/>
      <c r="AN46" s="748"/>
      <c r="AO46" s="748"/>
      <c r="AP46" s="748"/>
      <c r="AQ46" s="748"/>
      <c r="AR46" s="748"/>
      <c r="AS46" s="748"/>
      <c r="AT46" s="748"/>
      <c r="AU46" s="748"/>
      <c r="AV46" s="749"/>
      <c r="AW46" s="720"/>
      <c r="AX46" s="720"/>
      <c r="AY46" s="720"/>
      <c r="AZ46" s="720"/>
      <c r="BA46" s="720"/>
      <c r="BB46" s="720"/>
      <c r="BC46" s="720"/>
      <c r="BD46" s="720"/>
      <c r="BE46" s="720"/>
      <c r="BF46" s="720"/>
      <c r="BG46" s="720"/>
      <c r="BH46" s="720"/>
      <c r="BI46" s="720"/>
      <c r="BJ46" s="720"/>
      <c r="BK46" s="720"/>
      <c r="BL46" s="720"/>
      <c r="BM46" s="720"/>
      <c r="BN46" s="720"/>
      <c r="CA46" s="30"/>
      <c r="CB46" s="32"/>
      <c r="CC46" s="32"/>
      <c r="CE46" s="11"/>
      <c r="CF46" s="10"/>
      <c r="CJ46" s="11"/>
    </row>
    <row r="47" spans="1:102" ht="15" customHeight="1" thickBot="1" x14ac:dyDescent="0.25">
      <c r="A47" s="699"/>
      <c r="B47" s="700"/>
      <c r="C47" s="119"/>
      <c r="D47" s="732" t="str">
        <f>指定登録依頼書!D47</f>
        <v/>
      </c>
      <c r="E47" s="732"/>
      <c r="F47" s="732"/>
      <c r="G47" s="732"/>
      <c r="H47" s="732"/>
      <c r="I47" s="120"/>
      <c r="J47" s="120"/>
      <c r="K47" s="120"/>
      <c r="L47" s="120"/>
      <c r="M47" s="120"/>
      <c r="N47" s="120"/>
      <c r="O47" s="121"/>
      <c r="P47" s="736"/>
      <c r="Q47" s="737"/>
      <c r="R47" s="122"/>
      <c r="S47" s="123"/>
      <c r="T47" s="123"/>
      <c r="U47" s="123"/>
      <c r="V47" s="123"/>
      <c r="W47" s="123"/>
      <c r="X47" s="123"/>
      <c r="Y47" s="123"/>
      <c r="Z47" s="123"/>
      <c r="AA47" s="123"/>
      <c r="AB47" s="123"/>
      <c r="AC47" s="123"/>
      <c r="AD47" s="124"/>
      <c r="AE47" s="715"/>
      <c r="AF47" s="718"/>
      <c r="AG47" s="750"/>
      <c r="AH47" s="751"/>
      <c r="AI47" s="751"/>
      <c r="AJ47" s="751"/>
      <c r="AK47" s="751"/>
      <c r="AL47" s="751"/>
      <c r="AM47" s="751"/>
      <c r="AN47" s="751"/>
      <c r="AO47" s="751"/>
      <c r="AP47" s="751"/>
      <c r="AQ47" s="751"/>
      <c r="AR47" s="751"/>
      <c r="AS47" s="751"/>
      <c r="AT47" s="751"/>
      <c r="AU47" s="751"/>
      <c r="AV47" s="752"/>
      <c r="AW47" s="720"/>
      <c r="AX47" s="720"/>
      <c r="AY47" s="720"/>
      <c r="AZ47" s="720"/>
      <c r="BA47" s="720"/>
      <c r="BB47" s="720"/>
      <c r="BC47" s="720"/>
      <c r="BD47" s="720"/>
      <c r="BE47" s="720"/>
      <c r="BF47" s="720"/>
      <c r="BG47" s="720"/>
      <c r="BH47" s="720"/>
      <c r="BI47" s="720"/>
      <c r="BJ47" s="720"/>
      <c r="BK47" s="720"/>
      <c r="BL47" s="720"/>
      <c r="BM47" s="720"/>
      <c r="BN47" s="720"/>
      <c r="CA47" s="13"/>
      <c r="CB47" s="8"/>
      <c r="CC47" s="8"/>
      <c r="CD47" s="8"/>
      <c r="CE47" s="12"/>
      <c r="CF47" s="13"/>
      <c r="CG47" s="8"/>
      <c r="CH47" s="8"/>
      <c r="CI47" s="8"/>
      <c r="CJ47" s="12"/>
    </row>
    <row r="48" spans="1:102" ht="18" customHeight="1" thickTop="1" x14ac:dyDescent="0.2">
      <c r="A48" s="719" t="s">
        <v>229</v>
      </c>
      <c r="B48" s="719"/>
      <c r="C48" s="719"/>
      <c r="D48" s="719"/>
      <c r="E48" s="719"/>
      <c r="F48" s="719"/>
      <c r="G48" s="719"/>
      <c r="H48" s="719"/>
      <c r="I48" s="719"/>
      <c r="J48" s="719"/>
      <c r="K48" s="719"/>
      <c r="L48" s="719"/>
      <c r="M48" s="719"/>
      <c r="N48" s="719"/>
      <c r="O48" s="719"/>
      <c r="P48" s="719"/>
      <c r="Q48" s="719"/>
      <c r="R48" s="719"/>
      <c r="S48" s="719"/>
      <c r="T48" s="719"/>
      <c r="U48" s="719"/>
      <c r="V48" s="719"/>
      <c r="W48" s="719"/>
      <c r="X48" s="719"/>
      <c r="Y48" s="719"/>
      <c r="Z48" s="719"/>
      <c r="AA48" s="719"/>
      <c r="AB48" s="719"/>
      <c r="AC48" s="719"/>
      <c r="AD48" s="719"/>
      <c r="AE48" s="719"/>
      <c r="AF48" s="719"/>
      <c r="AG48" s="719"/>
      <c r="AH48" s="719"/>
      <c r="AI48" s="719"/>
      <c r="AJ48" s="719"/>
      <c r="AK48" s="719"/>
      <c r="AL48" s="719"/>
      <c r="AM48" s="719"/>
      <c r="AN48" s="719"/>
      <c r="AO48" s="719"/>
      <c r="AP48" s="719"/>
      <c r="AQ48" s="719"/>
      <c r="AR48" s="719"/>
      <c r="AS48" s="719"/>
      <c r="AT48" s="719"/>
      <c r="AU48" s="719"/>
      <c r="AV48" s="719"/>
      <c r="AW48" s="719"/>
      <c r="AX48" s="719"/>
      <c r="AY48" s="719"/>
      <c r="AZ48" s="719"/>
      <c r="BA48" s="719"/>
      <c r="BB48" s="719"/>
      <c r="BC48" s="719"/>
      <c r="BD48" s="719"/>
      <c r="BE48" s="719"/>
      <c r="BF48" s="719"/>
      <c r="BG48" s="719"/>
      <c r="BH48" s="719"/>
      <c r="BI48" s="719"/>
      <c r="BJ48" s="719"/>
      <c r="BK48" s="719"/>
      <c r="BL48" s="719"/>
      <c r="BM48" s="719"/>
      <c r="BN48" s="719"/>
      <c r="BO48" s="719"/>
      <c r="BP48" s="719"/>
      <c r="BQ48" s="719"/>
      <c r="BR48" s="719"/>
      <c r="BS48" s="719"/>
      <c r="BT48" s="719"/>
      <c r="BU48" s="719"/>
      <c r="BV48" s="719"/>
      <c r="BW48" s="719"/>
      <c r="BX48" s="719"/>
      <c r="BY48" s="719"/>
      <c r="BZ48" s="719"/>
      <c r="CA48" s="719"/>
      <c r="CB48" s="719"/>
      <c r="CC48" s="719"/>
      <c r="CD48" s="719"/>
      <c r="CE48" s="719"/>
      <c r="CF48" s="719"/>
      <c r="CG48" s="719"/>
      <c r="CH48" s="719"/>
      <c r="CI48" s="719"/>
      <c r="CJ48" s="719"/>
    </row>
    <row r="49" spans="32:32" ht="16.5" x14ac:dyDescent="0.25">
      <c r="AF49" s="56"/>
    </row>
  </sheetData>
  <sheetProtection selectLockedCells="1" selectUnlockedCells="1"/>
  <mergeCells count="236">
    <mergeCell ref="AE29:AJ30"/>
    <mergeCell ref="AE31:AF36"/>
    <mergeCell ref="AG35:AJ35"/>
    <mergeCell ref="AH36:AI36"/>
    <mergeCell ref="AC35:AD36"/>
    <mergeCell ref="AK33:AO34"/>
    <mergeCell ref="AK30:AL30"/>
    <mergeCell ref="A11:R11"/>
    <mergeCell ref="A12:R14"/>
    <mergeCell ref="Z31:AB32"/>
    <mergeCell ref="AC31:AD32"/>
    <mergeCell ref="Q33:S33"/>
    <mergeCell ref="C30:I30"/>
    <mergeCell ref="J30:L30"/>
    <mergeCell ref="J29:M29"/>
    <mergeCell ref="J32:M33"/>
    <mergeCell ref="C32:F33"/>
    <mergeCell ref="U29:W30"/>
    <mergeCell ref="Q30:T30"/>
    <mergeCell ref="G32:I33"/>
    <mergeCell ref="CA43:CE43"/>
    <mergeCell ref="CF43:CJ43"/>
    <mergeCell ref="CI24:CJ25"/>
    <mergeCell ref="CA28:CJ36"/>
    <mergeCell ref="AV36:AZ36"/>
    <mergeCell ref="AS31:AZ34"/>
    <mergeCell ref="AP33:AR34"/>
    <mergeCell ref="BA26:BL27"/>
    <mergeCell ref="BM26:BZ27"/>
    <mergeCell ref="CA26:CJ27"/>
    <mergeCell ref="CA42:CJ42"/>
    <mergeCell ref="BN37:CI39"/>
    <mergeCell ref="BT28:BZ36"/>
    <mergeCell ref="CC24:CD25"/>
    <mergeCell ref="BM28:BS36"/>
    <mergeCell ref="AW41:BN47"/>
    <mergeCell ref="BA28:BF28"/>
    <mergeCell ref="BG28:BL28"/>
    <mergeCell ref="BA29:BF39"/>
    <mergeCell ref="BG29:BL39"/>
    <mergeCell ref="CA24:CB25"/>
    <mergeCell ref="CE24:CF25"/>
    <mergeCell ref="CG24:CH25"/>
    <mergeCell ref="AV35:AZ35"/>
    <mergeCell ref="BM24:BZ25"/>
    <mergeCell ref="Q36:T36"/>
    <mergeCell ref="AG38:AZ39"/>
    <mergeCell ref="BA3:CJ3"/>
    <mergeCell ref="CE5:CF5"/>
    <mergeCell ref="CH5:CJ5"/>
    <mergeCell ref="CH8:CJ8"/>
    <mergeCell ref="CE8:CF8"/>
    <mergeCell ref="BN10:BZ10"/>
    <mergeCell ref="BR7:BZ7"/>
    <mergeCell ref="BR8:BZ9"/>
    <mergeCell ref="BR4:BY4"/>
    <mergeCell ref="BA7:BQ7"/>
    <mergeCell ref="CA7:CD9"/>
    <mergeCell ref="BA10:BM10"/>
    <mergeCell ref="CA4:CD6"/>
    <mergeCell ref="BA5:BZ6"/>
    <mergeCell ref="BA8:BQ9"/>
    <mergeCell ref="X7:AB7"/>
    <mergeCell ref="BA24:BL25"/>
    <mergeCell ref="AP30:AR30"/>
    <mergeCell ref="AG31:AJ32"/>
    <mergeCell ref="AG33:AJ34"/>
    <mergeCell ref="AS29:AW30"/>
    <mergeCell ref="BG11:BH12"/>
    <mergeCell ref="BI11:BI12"/>
    <mergeCell ref="R44:AD45"/>
    <mergeCell ref="S43:W43"/>
    <mergeCell ref="L46:M46"/>
    <mergeCell ref="N32:P33"/>
    <mergeCell ref="AG40:AV40"/>
    <mergeCell ref="I42:J42"/>
    <mergeCell ref="S41:V41"/>
    <mergeCell ref="S42:W42"/>
    <mergeCell ref="AK31:AO32"/>
    <mergeCell ref="AP31:AR32"/>
    <mergeCell ref="AG45:AV47"/>
    <mergeCell ref="AF40:AF47"/>
    <mergeCell ref="AG44:AV44"/>
    <mergeCell ref="AP35:AR36"/>
    <mergeCell ref="AN42:AO42"/>
    <mergeCell ref="AR42:AS42"/>
    <mergeCell ref="C37:AF37"/>
    <mergeCell ref="C38:AF39"/>
    <mergeCell ref="J34:J35"/>
    <mergeCell ref="AK35:AO36"/>
    <mergeCell ref="AS35:AU36"/>
    <mergeCell ref="C34:C35"/>
    <mergeCell ref="CA23:CJ23"/>
    <mergeCell ref="BA16:BZ17"/>
    <mergeCell ref="BT11:BU12"/>
    <mergeCell ref="BV11:BV12"/>
    <mergeCell ref="BW11:BX12"/>
    <mergeCell ref="BY11:BY12"/>
    <mergeCell ref="BO11:BR12"/>
    <mergeCell ref="BS11:BS12"/>
    <mergeCell ref="CA15:CJ16"/>
    <mergeCell ref="BM23:BZ23"/>
    <mergeCell ref="BU19:BZ19"/>
    <mergeCell ref="BU20:BZ22"/>
    <mergeCell ref="BA19:BT22"/>
    <mergeCell ref="BA23:BL23"/>
    <mergeCell ref="BA18:BT18"/>
    <mergeCell ref="BA15:BZ15"/>
    <mergeCell ref="BU18:BZ18"/>
    <mergeCell ref="CA17:CJ22"/>
    <mergeCell ref="BO13:BS14"/>
    <mergeCell ref="BF11:BF12"/>
    <mergeCell ref="BB11:BE12"/>
    <mergeCell ref="BB13:BF14"/>
    <mergeCell ref="BJ11:BK12"/>
    <mergeCell ref="BL11:BL12"/>
    <mergeCell ref="C1:AJ1"/>
    <mergeCell ref="C2:AJ2"/>
    <mergeCell ref="A3:AZ3"/>
    <mergeCell ref="A4:R4"/>
    <mergeCell ref="S4:W4"/>
    <mergeCell ref="X4:AJ4"/>
    <mergeCell ref="I5:J7"/>
    <mergeCell ref="K5:L7"/>
    <mergeCell ref="AG7:AH7"/>
    <mergeCell ref="M5:N7"/>
    <mergeCell ref="A5:B7"/>
    <mergeCell ref="C5:D7"/>
    <mergeCell ref="E5:F7"/>
    <mergeCell ref="G5:H7"/>
    <mergeCell ref="Q5:R7"/>
    <mergeCell ref="AK4:AZ4"/>
    <mergeCell ref="O5:P7"/>
    <mergeCell ref="Y6:AD6"/>
    <mergeCell ref="AW5:AX7"/>
    <mergeCell ref="AD7:AE7"/>
    <mergeCell ref="AK5:AL7"/>
    <mergeCell ref="AM5:AN7"/>
    <mergeCell ref="AO5:AP7"/>
    <mergeCell ref="AQ5:AR7"/>
    <mergeCell ref="AD40:AD43"/>
    <mergeCell ref="AI42:AK42"/>
    <mergeCell ref="AI43:AM43"/>
    <mergeCell ref="C40:O40"/>
    <mergeCell ref="K21:N21"/>
    <mergeCell ref="Y8:AC8"/>
    <mergeCell ref="AK21:AO21"/>
    <mergeCell ref="Q26:AD26"/>
    <mergeCell ref="A9:R10"/>
    <mergeCell ref="S10:W10"/>
    <mergeCell ref="AF26:AQ28"/>
    <mergeCell ref="Q27:T28"/>
    <mergeCell ref="U27:Y28"/>
    <mergeCell ref="C26:P26"/>
    <mergeCell ref="T8:V8"/>
    <mergeCell ref="D34:G35"/>
    <mergeCell ref="U33:W34"/>
    <mergeCell ref="X33:Y34"/>
    <mergeCell ref="Z33:AB34"/>
    <mergeCell ref="AC33:AD34"/>
    <mergeCell ref="U35:W36"/>
    <mergeCell ref="Z27:AD28"/>
    <mergeCell ref="U31:W32"/>
    <mergeCell ref="X31:Y32"/>
    <mergeCell ref="AY5:AZ7"/>
    <mergeCell ref="AG21:AJ21"/>
    <mergeCell ref="C22:AZ25"/>
    <mergeCell ref="AK29:AO29"/>
    <mergeCell ref="AP29:AR29"/>
    <mergeCell ref="AC41:AC42"/>
    <mergeCell ref="D43:H43"/>
    <mergeCell ref="AQ21:AS21"/>
    <mergeCell ref="AS26:AZ28"/>
    <mergeCell ref="AS5:AT7"/>
    <mergeCell ref="AU5:AV7"/>
    <mergeCell ref="AU21:AZ21"/>
    <mergeCell ref="T6:V6"/>
    <mergeCell ref="X35:Y36"/>
    <mergeCell ref="Q29:S29"/>
    <mergeCell ref="Q31:S31"/>
    <mergeCell ref="Q34:T34"/>
    <mergeCell ref="G29:H29"/>
    <mergeCell ref="N29:O29"/>
    <mergeCell ref="Q35:S35"/>
    <mergeCell ref="Q32:T32"/>
    <mergeCell ref="X29:Y30"/>
    <mergeCell ref="D42:G42"/>
    <mergeCell ref="S40:AC40"/>
    <mergeCell ref="A8:R8"/>
    <mergeCell ref="A18:B21"/>
    <mergeCell ref="C21:E21"/>
    <mergeCell ref="A22:B24"/>
    <mergeCell ref="A25:B25"/>
    <mergeCell ref="E29:F29"/>
    <mergeCell ref="C19:AZ20"/>
    <mergeCell ref="X10:AJ10"/>
    <mergeCell ref="S14:W14"/>
    <mergeCell ref="AK10:AZ14"/>
    <mergeCell ref="C29:D29"/>
    <mergeCell ref="G21:I21"/>
    <mergeCell ref="B15:AZ17"/>
    <mergeCell ref="AX29:AZ30"/>
    <mergeCell ref="Z29:AB30"/>
    <mergeCell ref="C18:AZ18"/>
    <mergeCell ref="C27:I28"/>
    <mergeCell ref="J27:P28"/>
    <mergeCell ref="S11:W11"/>
    <mergeCell ref="U12:U13"/>
    <mergeCell ref="Y12:AC13"/>
    <mergeCell ref="AE12:AI13"/>
    <mergeCell ref="AM30:AO30"/>
    <mergeCell ref="AC29:AD30"/>
    <mergeCell ref="A48:CJ48"/>
    <mergeCell ref="S46:W46"/>
    <mergeCell ref="O34:P35"/>
    <mergeCell ref="P40:P43"/>
    <mergeCell ref="Q40:Q43"/>
    <mergeCell ref="P44:P47"/>
    <mergeCell ref="AE40:AE47"/>
    <mergeCell ref="Y43:AC43"/>
    <mergeCell ref="I46:J46"/>
    <mergeCell ref="C44:O44"/>
    <mergeCell ref="L42:M42"/>
    <mergeCell ref="K34:N35"/>
    <mergeCell ref="A40:B47"/>
    <mergeCell ref="Y46:AC46"/>
    <mergeCell ref="Q44:Q47"/>
    <mergeCell ref="X41:Y42"/>
    <mergeCell ref="Z41:Z42"/>
    <mergeCell ref="AA41:AB42"/>
    <mergeCell ref="A26:B39"/>
    <mergeCell ref="AG37:AZ37"/>
    <mergeCell ref="H34:I35"/>
    <mergeCell ref="Z35:AB36"/>
    <mergeCell ref="D46:G46"/>
    <mergeCell ref="D47:H47"/>
  </mergeCells>
  <phoneticPr fontId="1"/>
  <printOptions horizontalCentered="1" verticalCentered="1"/>
  <pageMargins left="0.19685039370078741" right="0.19685039370078741" top="0.19685039370078741" bottom="0.19685039370078741" header="0.19685039370078741" footer="0.19685039370078741"/>
  <pageSetup paperSize="9" scale="7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8" tint="0.59999389629810485"/>
    <pageSetUpPr fitToPage="1"/>
  </sheetPr>
  <dimension ref="A1:CX49"/>
  <sheetViews>
    <sheetView zoomScaleNormal="100" workbookViewId="0">
      <selection activeCell="A12" sqref="A12:R14"/>
    </sheetView>
  </sheetViews>
  <sheetFormatPr defaultColWidth="9" defaultRowHeight="12" x14ac:dyDescent="0.2"/>
  <cols>
    <col min="1" max="1" width="1.26953125" style="9" customWidth="1"/>
    <col min="2" max="2" width="3.453125" style="9" customWidth="1"/>
    <col min="3" max="11" width="2.1796875" style="9" customWidth="1"/>
    <col min="12" max="13" width="2" style="9" customWidth="1"/>
    <col min="14" max="18" width="2.1796875" style="9" customWidth="1"/>
    <col min="19" max="19" width="1.7265625" style="9" customWidth="1"/>
    <col min="20" max="20" width="2.453125" style="9" customWidth="1"/>
    <col min="21" max="34" width="2.1796875" style="9" customWidth="1"/>
    <col min="35" max="35" width="3.7265625" style="9" customWidth="1"/>
    <col min="36" max="36" width="2.1796875" style="9" customWidth="1"/>
    <col min="37" max="52" width="1.453125" style="9" customWidth="1"/>
    <col min="53" max="111" width="2.26953125" style="9" customWidth="1"/>
    <col min="112" max="16384" width="9" style="9"/>
  </cols>
  <sheetData>
    <row r="1" spans="1:102" ht="23.5" x14ac:dyDescent="0.2">
      <c r="C1" s="1007" t="s">
        <v>230</v>
      </c>
      <c r="D1" s="1007"/>
      <c r="E1" s="1007"/>
      <c r="F1" s="1007"/>
      <c r="G1" s="1007"/>
      <c r="H1" s="1007"/>
      <c r="I1" s="1007"/>
      <c r="J1" s="1007"/>
      <c r="K1" s="1007"/>
      <c r="L1" s="1007"/>
      <c r="M1" s="1007"/>
      <c r="N1" s="1007"/>
      <c r="O1" s="1007"/>
      <c r="P1" s="1007"/>
      <c r="Q1" s="1007"/>
      <c r="R1" s="1007"/>
      <c r="S1" s="1007"/>
      <c r="T1" s="1007"/>
      <c r="U1" s="1007"/>
      <c r="V1" s="1007"/>
      <c r="W1" s="1007"/>
      <c r="X1" s="1007"/>
      <c r="Y1" s="1007"/>
      <c r="Z1" s="1007"/>
      <c r="AA1" s="1007"/>
      <c r="AB1" s="1007"/>
      <c r="AC1" s="1007"/>
      <c r="AD1" s="1007"/>
      <c r="AE1" s="1007"/>
      <c r="AF1" s="1007"/>
      <c r="AG1" s="1007"/>
      <c r="AH1" s="1007"/>
      <c r="AI1" s="1007"/>
      <c r="AJ1" s="1007"/>
    </row>
    <row r="2" spans="1:102" ht="17.25" customHeight="1" thickBot="1" x14ac:dyDescent="0.25">
      <c r="C2" s="742" t="s">
        <v>231</v>
      </c>
      <c r="D2" s="742"/>
      <c r="E2" s="742"/>
      <c r="F2" s="742"/>
      <c r="G2" s="742"/>
      <c r="H2" s="742"/>
      <c r="I2" s="742"/>
      <c r="J2" s="742"/>
      <c r="K2" s="742"/>
      <c r="L2" s="742"/>
      <c r="M2" s="742"/>
      <c r="N2" s="742"/>
      <c r="O2" s="742"/>
      <c r="P2" s="742"/>
      <c r="Q2" s="742"/>
      <c r="R2" s="742"/>
      <c r="S2" s="742"/>
      <c r="T2" s="742"/>
      <c r="U2" s="742"/>
      <c r="V2" s="742"/>
      <c r="W2" s="742"/>
      <c r="X2" s="742"/>
      <c r="Y2" s="742"/>
      <c r="Z2" s="742"/>
      <c r="AA2" s="742"/>
      <c r="AB2" s="742"/>
      <c r="AC2" s="742"/>
      <c r="AD2" s="742"/>
      <c r="AE2" s="742"/>
      <c r="AF2" s="742"/>
      <c r="AG2" s="742"/>
      <c r="AH2" s="742"/>
      <c r="AI2" s="742"/>
      <c r="AJ2" s="742"/>
    </row>
    <row r="3" spans="1:102" ht="18.75" customHeight="1" thickTop="1" x14ac:dyDescent="0.2">
      <c r="A3" s="1008" t="s">
        <v>144</v>
      </c>
      <c r="B3" s="1009"/>
      <c r="C3" s="1009"/>
      <c r="D3" s="1009"/>
      <c r="E3" s="1009"/>
      <c r="F3" s="1009"/>
      <c r="G3" s="1009"/>
      <c r="H3" s="1009"/>
      <c r="I3" s="1009"/>
      <c r="J3" s="1009"/>
      <c r="K3" s="1009"/>
      <c r="L3" s="1009"/>
      <c r="M3" s="1009"/>
      <c r="N3" s="1009"/>
      <c r="O3" s="1009"/>
      <c r="P3" s="1009"/>
      <c r="Q3" s="1009"/>
      <c r="R3" s="1009"/>
      <c r="S3" s="1009"/>
      <c r="T3" s="1009"/>
      <c r="U3" s="1009"/>
      <c r="V3" s="1009"/>
      <c r="W3" s="1009"/>
      <c r="X3" s="1009"/>
      <c r="Y3" s="1009"/>
      <c r="Z3" s="1009"/>
      <c r="AA3" s="1009"/>
      <c r="AB3" s="1009"/>
      <c r="AC3" s="1009"/>
      <c r="AD3" s="1009"/>
      <c r="AE3" s="1009"/>
      <c r="AF3" s="1009"/>
      <c r="AG3" s="1009"/>
      <c r="AH3" s="1009"/>
      <c r="AI3" s="1009"/>
      <c r="AJ3" s="1009"/>
      <c r="AK3" s="1009"/>
      <c r="AL3" s="1009"/>
      <c r="AM3" s="1009"/>
      <c r="AN3" s="1009"/>
      <c r="AO3" s="1009"/>
      <c r="AP3" s="1009"/>
      <c r="AQ3" s="1009"/>
      <c r="AR3" s="1009"/>
      <c r="AS3" s="1009"/>
      <c r="AT3" s="1009"/>
      <c r="AU3" s="1009"/>
      <c r="AV3" s="1009"/>
      <c r="AW3" s="1009"/>
      <c r="AX3" s="1009"/>
      <c r="AY3" s="1009"/>
      <c r="AZ3" s="1009"/>
      <c r="BA3" s="1010" t="s">
        <v>145</v>
      </c>
      <c r="BB3" s="1009"/>
      <c r="BC3" s="1009"/>
      <c r="BD3" s="1009"/>
      <c r="BE3" s="1009"/>
      <c r="BF3" s="1009"/>
      <c r="BG3" s="1009"/>
      <c r="BH3" s="1009"/>
      <c r="BI3" s="1009"/>
      <c r="BJ3" s="1009"/>
      <c r="BK3" s="1009"/>
      <c r="BL3" s="1009"/>
      <c r="BM3" s="1009"/>
      <c r="BN3" s="1009"/>
      <c r="BO3" s="1009"/>
      <c r="BP3" s="1009"/>
      <c r="BQ3" s="1009"/>
      <c r="BR3" s="1009"/>
      <c r="BS3" s="1009"/>
      <c r="BT3" s="1009"/>
      <c r="BU3" s="1009"/>
      <c r="BV3" s="1009"/>
      <c r="BW3" s="1009"/>
      <c r="BX3" s="1009"/>
      <c r="BY3" s="1009"/>
      <c r="BZ3" s="1009"/>
      <c r="CA3" s="1009"/>
      <c r="CB3" s="1009"/>
      <c r="CC3" s="1009"/>
      <c r="CD3" s="1009"/>
      <c r="CE3" s="1009"/>
      <c r="CF3" s="1009"/>
      <c r="CG3" s="1009"/>
      <c r="CH3" s="1009"/>
      <c r="CI3" s="1009"/>
      <c r="CJ3" s="1011"/>
      <c r="CK3" s="32"/>
      <c r="CL3" s="32"/>
      <c r="CM3" s="32"/>
      <c r="CN3" s="32"/>
      <c r="CO3" s="32"/>
      <c r="CP3" s="32"/>
      <c r="CQ3" s="32"/>
      <c r="CR3" s="32"/>
      <c r="CS3" s="32"/>
      <c r="CT3" s="32"/>
      <c r="CU3" s="32"/>
      <c r="CV3" s="32"/>
      <c r="CW3" s="32"/>
      <c r="CX3" s="32"/>
    </row>
    <row r="4" spans="1:102" ht="15" customHeight="1" x14ac:dyDescent="0.25">
      <c r="A4" s="1012" t="s">
        <v>146</v>
      </c>
      <c r="B4" s="1013"/>
      <c r="C4" s="1013"/>
      <c r="D4" s="1013"/>
      <c r="E4" s="1013"/>
      <c r="F4" s="1013"/>
      <c r="G4" s="1013"/>
      <c r="H4" s="1013"/>
      <c r="I4" s="1013"/>
      <c r="J4" s="1013"/>
      <c r="K4" s="1013"/>
      <c r="L4" s="1013"/>
      <c r="M4" s="1013"/>
      <c r="N4" s="1013"/>
      <c r="O4" s="1013"/>
      <c r="P4" s="1013"/>
      <c r="Q4" s="1013"/>
      <c r="R4" s="1014"/>
      <c r="S4" s="733" t="s">
        <v>26</v>
      </c>
      <c r="T4" s="734"/>
      <c r="U4" s="734"/>
      <c r="V4" s="734"/>
      <c r="W4" s="735"/>
      <c r="X4" s="1015" t="s">
        <v>147</v>
      </c>
      <c r="Y4" s="959"/>
      <c r="Z4" s="959"/>
      <c r="AA4" s="959"/>
      <c r="AB4" s="959"/>
      <c r="AC4" s="959"/>
      <c r="AD4" s="959"/>
      <c r="AE4" s="959"/>
      <c r="AF4" s="959"/>
      <c r="AG4" s="959"/>
      <c r="AH4" s="959"/>
      <c r="AI4" s="959"/>
      <c r="AJ4" s="960"/>
      <c r="AK4" s="1016" t="s">
        <v>148</v>
      </c>
      <c r="AL4" s="1017"/>
      <c r="AM4" s="1017"/>
      <c r="AN4" s="1017"/>
      <c r="AO4" s="1017"/>
      <c r="AP4" s="1017"/>
      <c r="AQ4" s="1017"/>
      <c r="AR4" s="1017"/>
      <c r="AS4" s="1017"/>
      <c r="AT4" s="1017"/>
      <c r="AU4" s="1017"/>
      <c r="AV4" s="1017"/>
      <c r="AW4" s="1017"/>
      <c r="AX4" s="1017"/>
      <c r="AY4" s="1017"/>
      <c r="AZ4" s="1018"/>
      <c r="BA4" s="101" t="s">
        <v>149</v>
      </c>
      <c r="BB4" s="15"/>
      <c r="BC4" s="15"/>
      <c r="BD4" s="15"/>
      <c r="BE4" s="15"/>
      <c r="BF4" s="15"/>
      <c r="BG4" s="15"/>
      <c r="BH4" s="15"/>
      <c r="BI4" s="15"/>
      <c r="BJ4" s="15"/>
      <c r="BK4" s="15"/>
      <c r="BL4" s="15"/>
      <c r="BM4" s="15"/>
      <c r="BN4" s="15"/>
      <c r="BO4" s="15"/>
      <c r="BP4" s="15"/>
      <c r="BQ4" s="15"/>
      <c r="BR4" s="1019" t="str">
        <f>指定登録依頼書!BR4</f>
        <v/>
      </c>
      <c r="BS4" s="1020"/>
      <c r="BT4" s="1020"/>
      <c r="BU4" s="1020"/>
      <c r="BV4" s="1020"/>
      <c r="BW4" s="1020"/>
      <c r="BX4" s="1020"/>
      <c r="BY4" s="1020"/>
      <c r="BZ4" s="78" t="str">
        <f>指定登録依頼書!BZ4</f>
        <v/>
      </c>
      <c r="CA4" s="1021" t="s">
        <v>150</v>
      </c>
      <c r="CB4" s="1022"/>
      <c r="CC4" s="1022"/>
      <c r="CD4" s="1023"/>
      <c r="CE4" s="106"/>
      <c r="CF4" s="106"/>
      <c r="CG4" s="106"/>
      <c r="CH4" s="106"/>
      <c r="CI4" s="106"/>
      <c r="CJ4" s="109"/>
      <c r="CK4" s="33"/>
      <c r="CL4" s="3"/>
    </row>
    <row r="5" spans="1:102" ht="15.75" customHeight="1" x14ac:dyDescent="0.2">
      <c r="A5" s="1030" t="str">
        <f>指定登録依頼書!A5</f>
        <v/>
      </c>
      <c r="B5" s="1031"/>
      <c r="C5" s="1031" t="str">
        <f>指定登録依頼書!C5</f>
        <v/>
      </c>
      <c r="D5" s="1031"/>
      <c r="E5" s="1034" t="s">
        <v>33</v>
      </c>
      <c r="F5" s="1034"/>
      <c r="G5" s="1031" t="str">
        <f>指定登録依頼書!G5</f>
        <v/>
      </c>
      <c r="H5" s="1031"/>
      <c r="I5" s="1031" t="str">
        <f>指定登録依頼書!I5</f>
        <v/>
      </c>
      <c r="J5" s="1031"/>
      <c r="K5" s="1031" t="str">
        <f>指定登録依頼書!K5</f>
        <v/>
      </c>
      <c r="L5" s="1031"/>
      <c r="M5" s="1031" t="str">
        <f>指定登録依頼書!M5</f>
        <v/>
      </c>
      <c r="N5" s="1031"/>
      <c r="O5" s="1031" t="str">
        <f>指定登録依頼書!O5</f>
        <v/>
      </c>
      <c r="P5" s="1031"/>
      <c r="Q5" s="1031" t="str">
        <f>指定登録依頼書!Q5</f>
        <v/>
      </c>
      <c r="R5" s="1036"/>
      <c r="S5" s="107"/>
      <c r="T5" s="7"/>
      <c r="U5" s="7"/>
      <c r="V5" s="7"/>
      <c r="W5" s="108"/>
      <c r="X5" s="4"/>
      <c r="Y5" s="4"/>
      <c r="Z5" s="4"/>
      <c r="AA5" s="4"/>
      <c r="AB5" s="4"/>
      <c r="AD5" s="18"/>
      <c r="AE5" s="4"/>
      <c r="AG5" s="4"/>
      <c r="AH5" s="4"/>
      <c r="AJ5" s="94"/>
      <c r="AK5" s="1038" t="str">
        <f>指定登録依頼書!AK5</f>
        <v/>
      </c>
      <c r="AL5" s="983"/>
      <c r="AM5" s="982" t="str">
        <f>指定登録依頼書!AM5</f>
        <v/>
      </c>
      <c r="AN5" s="983"/>
      <c r="AO5" s="982" t="str">
        <f>指定登録依頼書!AO5</f>
        <v/>
      </c>
      <c r="AP5" s="983"/>
      <c r="AQ5" s="982" t="str">
        <f>指定登録依頼書!AQ5</f>
        <v/>
      </c>
      <c r="AR5" s="983"/>
      <c r="AS5" s="982" t="str">
        <f>指定登録依頼書!AS5</f>
        <v/>
      </c>
      <c r="AT5" s="983"/>
      <c r="AU5" s="982" t="str">
        <f>指定登録依頼書!AU5</f>
        <v/>
      </c>
      <c r="AV5" s="983"/>
      <c r="AW5" s="982" t="str">
        <f>指定登録依頼書!AW5</f>
        <v/>
      </c>
      <c r="AX5" s="983"/>
      <c r="AY5" s="982" t="str">
        <f>指定登録依頼書!AY5</f>
        <v/>
      </c>
      <c r="AZ5" s="988"/>
      <c r="BA5" s="991" t="str">
        <f>指定登録依頼書!BA5</f>
        <v/>
      </c>
      <c r="BB5" s="992"/>
      <c r="BC5" s="992"/>
      <c r="BD5" s="992"/>
      <c r="BE5" s="992"/>
      <c r="BF5" s="992"/>
      <c r="BG5" s="992"/>
      <c r="BH5" s="992"/>
      <c r="BI5" s="992"/>
      <c r="BJ5" s="992"/>
      <c r="BK5" s="992"/>
      <c r="BL5" s="992"/>
      <c r="BM5" s="992"/>
      <c r="BN5" s="992"/>
      <c r="BO5" s="992"/>
      <c r="BP5" s="992"/>
      <c r="BQ5" s="992"/>
      <c r="BR5" s="992"/>
      <c r="BS5" s="992"/>
      <c r="BT5" s="992"/>
      <c r="BU5" s="992"/>
      <c r="BV5" s="992"/>
      <c r="BW5" s="992"/>
      <c r="BX5" s="992"/>
      <c r="BY5" s="992"/>
      <c r="BZ5" s="993"/>
      <c r="CA5" s="1024"/>
      <c r="CB5" s="1025"/>
      <c r="CC5" s="1025"/>
      <c r="CD5" s="1026"/>
      <c r="CE5" s="970" t="str">
        <f>指定登録依頼書!CE5</f>
        <v>□要</v>
      </c>
      <c r="CF5" s="970"/>
      <c r="CG5" s="7" t="s">
        <v>151</v>
      </c>
      <c r="CH5" s="742" t="str">
        <f>指定登録依頼書!CH5</f>
        <v>□不要</v>
      </c>
      <c r="CI5" s="742"/>
      <c r="CJ5" s="971"/>
      <c r="CL5" s="29"/>
      <c r="CM5" s="29"/>
      <c r="CN5" s="29"/>
      <c r="CO5" s="29"/>
      <c r="CP5" s="29"/>
      <c r="CS5" s="28"/>
      <c r="CT5" s="28"/>
      <c r="CU5" s="28"/>
      <c r="CV5" s="28"/>
      <c r="CW5" s="28"/>
    </row>
    <row r="6" spans="1:102" ht="15.75" customHeight="1" x14ac:dyDescent="0.2">
      <c r="A6" s="1030"/>
      <c r="B6" s="1031"/>
      <c r="C6" s="1031"/>
      <c r="D6" s="1031"/>
      <c r="E6" s="1034"/>
      <c r="F6" s="1034"/>
      <c r="G6" s="1031"/>
      <c r="H6" s="1031"/>
      <c r="I6" s="1031"/>
      <c r="J6" s="1031"/>
      <c r="K6" s="1031"/>
      <c r="L6" s="1031"/>
      <c r="M6" s="1031"/>
      <c r="N6" s="1031"/>
      <c r="O6" s="1031"/>
      <c r="P6" s="1031"/>
      <c r="Q6" s="1031"/>
      <c r="R6" s="1036"/>
      <c r="S6" s="107"/>
      <c r="T6" s="731" t="str">
        <f>指定登録依頼書!T6</f>
        <v>□ 有</v>
      </c>
      <c r="U6" s="731"/>
      <c r="V6" s="731"/>
      <c r="W6" s="108"/>
      <c r="X6" s="4"/>
      <c r="Y6" s="997" t="str">
        <f>指定登録依頼書!Y6</f>
        <v/>
      </c>
      <c r="Z6" s="997"/>
      <c r="AA6" s="997"/>
      <c r="AB6" s="997"/>
      <c r="AC6" s="997"/>
      <c r="AD6" s="997"/>
      <c r="AE6" s="4"/>
      <c r="AF6" s="4"/>
      <c r="AG6" s="4"/>
      <c r="AH6" s="4"/>
      <c r="AI6" s="4"/>
      <c r="AJ6" s="94"/>
      <c r="AK6" s="760"/>
      <c r="AL6" s="985"/>
      <c r="AM6" s="984"/>
      <c r="AN6" s="985"/>
      <c r="AO6" s="984"/>
      <c r="AP6" s="985"/>
      <c r="AQ6" s="984"/>
      <c r="AR6" s="985"/>
      <c r="AS6" s="984"/>
      <c r="AT6" s="985"/>
      <c r="AU6" s="984"/>
      <c r="AV6" s="985"/>
      <c r="AW6" s="984"/>
      <c r="AX6" s="985"/>
      <c r="AY6" s="984"/>
      <c r="AZ6" s="989"/>
      <c r="BA6" s="994"/>
      <c r="BB6" s="995"/>
      <c r="BC6" s="995"/>
      <c r="BD6" s="995"/>
      <c r="BE6" s="995"/>
      <c r="BF6" s="995"/>
      <c r="BG6" s="995"/>
      <c r="BH6" s="995"/>
      <c r="BI6" s="995"/>
      <c r="BJ6" s="995"/>
      <c r="BK6" s="995"/>
      <c r="BL6" s="995"/>
      <c r="BM6" s="995"/>
      <c r="BN6" s="995"/>
      <c r="BO6" s="995"/>
      <c r="BP6" s="995"/>
      <c r="BQ6" s="995"/>
      <c r="BR6" s="995"/>
      <c r="BS6" s="995"/>
      <c r="BT6" s="995"/>
      <c r="BU6" s="995"/>
      <c r="BV6" s="995"/>
      <c r="BW6" s="995"/>
      <c r="BX6" s="995"/>
      <c r="BY6" s="995"/>
      <c r="BZ6" s="996"/>
      <c r="CA6" s="1027"/>
      <c r="CB6" s="1028"/>
      <c r="CC6" s="1028"/>
      <c r="CD6" s="1029"/>
      <c r="CE6" s="103"/>
      <c r="CF6" s="103"/>
      <c r="CG6" s="103"/>
      <c r="CH6" s="35"/>
      <c r="CI6" s="35"/>
      <c r="CJ6" s="110"/>
      <c r="CK6" s="7"/>
      <c r="CL6" s="3"/>
    </row>
    <row r="7" spans="1:102" ht="15" customHeight="1" x14ac:dyDescent="0.2">
      <c r="A7" s="1032"/>
      <c r="B7" s="1033"/>
      <c r="C7" s="1033"/>
      <c r="D7" s="1033"/>
      <c r="E7" s="1035"/>
      <c r="F7" s="1035"/>
      <c r="G7" s="1033"/>
      <c r="H7" s="1033"/>
      <c r="I7" s="1033"/>
      <c r="J7" s="1033"/>
      <c r="K7" s="1033"/>
      <c r="L7" s="1033"/>
      <c r="M7" s="1033"/>
      <c r="N7" s="1033"/>
      <c r="O7" s="1033"/>
      <c r="P7" s="1033"/>
      <c r="Q7" s="1033"/>
      <c r="R7" s="1037"/>
      <c r="S7" s="107"/>
      <c r="T7" s="7"/>
      <c r="U7" s="7" t="s">
        <v>151</v>
      </c>
      <c r="V7" s="7"/>
      <c r="W7" s="108"/>
      <c r="X7" s="760" t="str">
        <f>指定登録依頼書!X7</f>
        <v xml:space="preserve">0 </v>
      </c>
      <c r="Y7" s="761"/>
      <c r="Z7" s="761"/>
      <c r="AA7" s="761"/>
      <c r="AB7" s="761"/>
      <c r="AC7" s="32" t="s">
        <v>15</v>
      </c>
      <c r="AD7" s="761" t="str">
        <f>指定登録依頼書!AD7</f>
        <v/>
      </c>
      <c r="AE7" s="761"/>
      <c r="AF7" s="32" t="s">
        <v>16</v>
      </c>
      <c r="AG7" s="761" t="str">
        <f>指定登録依頼書!AG7</f>
        <v/>
      </c>
      <c r="AH7" s="761"/>
      <c r="AI7" s="32" t="s">
        <v>17</v>
      </c>
      <c r="AJ7" s="94"/>
      <c r="AK7" s="1039"/>
      <c r="AL7" s="987"/>
      <c r="AM7" s="986"/>
      <c r="AN7" s="987"/>
      <c r="AO7" s="986"/>
      <c r="AP7" s="987"/>
      <c r="AQ7" s="986"/>
      <c r="AR7" s="987"/>
      <c r="AS7" s="986"/>
      <c r="AT7" s="987"/>
      <c r="AU7" s="986"/>
      <c r="AV7" s="987"/>
      <c r="AW7" s="986"/>
      <c r="AX7" s="987"/>
      <c r="AY7" s="986"/>
      <c r="AZ7" s="990"/>
      <c r="BA7" s="917" t="s">
        <v>152</v>
      </c>
      <c r="BB7" s="791"/>
      <c r="BC7" s="791"/>
      <c r="BD7" s="791"/>
      <c r="BE7" s="791"/>
      <c r="BF7" s="791"/>
      <c r="BG7" s="791"/>
      <c r="BH7" s="791"/>
      <c r="BI7" s="791"/>
      <c r="BJ7" s="791"/>
      <c r="BK7" s="791"/>
      <c r="BL7" s="791"/>
      <c r="BM7" s="791"/>
      <c r="BN7" s="791"/>
      <c r="BO7" s="791"/>
      <c r="BP7" s="791"/>
      <c r="BQ7" s="791"/>
      <c r="BR7" s="791" t="s">
        <v>35</v>
      </c>
      <c r="BS7" s="791"/>
      <c r="BT7" s="791"/>
      <c r="BU7" s="791"/>
      <c r="BV7" s="791"/>
      <c r="BW7" s="791"/>
      <c r="BX7" s="791"/>
      <c r="BY7" s="791"/>
      <c r="BZ7" s="792"/>
      <c r="CA7" s="998" t="s">
        <v>153</v>
      </c>
      <c r="CB7" s="999"/>
      <c r="CC7" s="999"/>
      <c r="CD7" s="1000"/>
      <c r="CE7" s="106"/>
      <c r="CF7" s="106"/>
      <c r="CG7" s="106"/>
      <c r="CH7" s="102"/>
      <c r="CI7" s="102"/>
      <c r="CJ7" s="111"/>
      <c r="CK7" s="3"/>
      <c r="CL7" s="3"/>
    </row>
    <row r="8" spans="1:102" ht="15" customHeight="1" x14ac:dyDescent="0.2">
      <c r="A8" s="958" t="s">
        <v>154</v>
      </c>
      <c r="B8" s="959"/>
      <c r="C8" s="959"/>
      <c r="D8" s="959"/>
      <c r="E8" s="959"/>
      <c r="F8" s="959"/>
      <c r="G8" s="959"/>
      <c r="H8" s="959"/>
      <c r="I8" s="959"/>
      <c r="J8" s="959"/>
      <c r="K8" s="959"/>
      <c r="L8" s="959"/>
      <c r="M8" s="959"/>
      <c r="N8" s="959"/>
      <c r="O8" s="959"/>
      <c r="P8" s="959"/>
      <c r="Q8" s="959"/>
      <c r="R8" s="960"/>
      <c r="S8" s="107"/>
      <c r="T8" s="731" t="str">
        <f>指定登録依頼書!T8</f>
        <v>□ 無</v>
      </c>
      <c r="U8" s="731"/>
      <c r="V8" s="731"/>
      <c r="W8" s="108"/>
      <c r="X8" s="4"/>
      <c r="Y8" s="961" t="e">
        <f>指定登録依頼書!Y8</f>
        <v>#VALUE!</v>
      </c>
      <c r="Z8" s="961"/>
      <c r="AA8" s="961"/>
      <c r="AB8" s="961"/>
      <c r="AC8" s="961"/>
      <c r="AD8" s="195"/>
      <c r="AE8" s="195"/>
      <c r="AF8" s="195"/>
      <c r="AG8" s="195"/>
      <c r="AH8" s="195"/>
      <c r="AI8" s="195"/>
      <c r="AJ8" s="94"/>
      <c r="AK8" s="88"/>
      <c r="AL8" s="76"/>
      <c r="AM8" s="76"/>
      <c r="AN8" s="76"/>
      <c r="AO8" s="76"/>
      <c r="AP8" s="76"/>
      <c r="AQ8" s="76"/>
      <c r="AR8" s="76"/>
      <c r="AS8" s="76"/>
      <c r="AT8" s="76"/>
      <c r="AU8" s="76"/>
      <c r="AV8" s="76"/>
      <c r="AW8" s="76"/>
      <c r="AX8" s="76"/>
      <c r="AY8" s="76"/>
      <c r="AZ8" s="90"/>
      <c r="BA8" s="962" t="str">
        <f>指定登録依頼書!BA8</f>
        <v/>
      </c>
      <c r="BB8" s="963"/>
      <c r="BC8" s="963"/>
      <c r="BD8" s="963"/>
      <c r="BE8" s="963"/>
      <c r="BF8" s="963"/>
      <c r="BG8" s="963"/>
      <c r="BH8" s="963"/>
      <c r="BI8" s="963"/>
      <c r="BJ8" s="963"/>
      <c r="BK8" s="963"/>
      <c r="BL8" s="963"/>
      <c r="BM8" s="963"/>
      <c r="BN8" s="963"/>
      <c r="BO8" s="963"/>
      <c r="BP8" s="963"/>
      <c r="BQ8" s="963"/>
      <c r="BR8" s="966" t="str">
        <f>指定登録依頼書!BR8</f>
        <v/>
      </c>
      <c r="BS8" s="966"/>
      <c r="BT8" s="966"/>
      <c r="BU8" s="966"/>
      <c r="BV8" s="966"/>
      <c r="BW8" s="966"/>
      <c r="BX8" s="966"/>
      <c r="BY8" s="966"/>
      <c r="BZ8" s="967"/>
      <c r="CA8" s="1001"/>
      <c r="CB8" s="1002"/>
      <c r="CC8" s="1002"/>
      <c r="CD8" s="1003"/>
      <c r="CE8" s="970" t="str">
        <f>指定登録依頼書!CE8</f>
        <v>□要</v>
      </c>
      <c r="CF8" s="970"/>
      <c r="CG8" s="7" t="s">
        <v>151</v>
      </c>
      <c r="CH8" s="742" t="str">
        <f>指定登録依頼書!CH8</f>
        <v>□不要</v>
      </c>
      <c r="CI8" s="742"/>
      <c r="CJ8" s="971"/>
      <c r="CL8" s="29"/>
      <c r="CM8" s="29"/>
      <c r="CN8" s="29"/>
      <c r="CO8" s="29"/>
      <c r="CP8" s="29"/>
      <c r="CS8" s="28"/>
      <c r="CT8" s="28"/>
      <c r="CU8" s="28"/>
      <c r="CV8" s="28"/>
      <c r="CW8" s="28"/>
    </row>
    <row r="9" spans="1:102" ht="15" customHeight="1" x14ac:dyDescent="0.2">
      <c r="A9" s="972" t="str">
        <f>指定登録依頼書!A9</f>
        <v xml:space="preserve"> </v>
      </c>
      <c r="B9" s="973"/>
      <c r="C9" s="973"/>
      <c r="D9" s="973"/>
      <c r="E9" s="973"/>
      <c r="F9" s="973"/>
      <c r="G9" s="973"/>
      <c r="H9" s="973"/>
      <c r="I9" s="973"/>
      <c r="J9" s="973"/>
      <c r="K9" s="973"/>
      <c r="L9" s="973"/>
      <c r="M9" s="973"/>
      <c r="N9" s="973"/>
      <c r="O9" s="973"/>
      <c r="P9" s="973"/>
      <c r="Q9" s="973"/>
      <c r="R9" s="974"/>
      <c r="S9" s="83"/>
      <c r="T9" s="84"/>
      <c r="U9" s="84"/>
      <c r="V9" s="84"/>
      <c r="W9" s="86"/>
      <c r="X9" s="96"/>
      <c r="Y9" s="96"/>
      <c r="Z9" s="96"/>
      <c r="AA9" s="96"/>
      <c r="AB9" s="96"/>
      <c r="AC9" s="96"/>
      <c r="AD9" s="96"/>
      <c r="AE9" s="96"/>
      <c r="AF9" s="96"/>
      <c r="AG9" s="96"/>
      <c r="AH9" s="96"/>
      <c r="AI9" s="96"/>
      <c r="AJ9" s="95"/>
      <c r="AK9" s="6"/>
      <c r="AL9" s="77"/>
      <c r="AM9" s="77"/>
      <c r="AN9" s="77"/>
      <c r="AO9" s="77"/>
      <c r="AP9" s="77"/>
      <c r="AQ9" s="77"/>
      <c r="AR9" s="77"/>
      <c r="AS9" s="77"/>
      <c r="AT9" s="77"/>
      <c r="AU9" s="77"/>
      <c r="AV9" s="77"/>
      <c r="AW9" s="77"/>
      <c r="AX9" s="77"/>
      <c r="AY9" s="77"/>
      <c r="AZ9" s="19"/>
      <c r="BA9" s="964"/>
      <c r="BB9" s="965"/>
      <c r="BC9" s="965"/>
      <c r="BD9" s="965"/>
      <c r="BE9" s="965"/>
      <c r="BF9" s="965"/>
      <c r="BG9" s="965"/>
      <c r="BH9" s="965"/>
      <c r="BI9" s="965"/>
      <c r="BJ9" s="965"/>
      <c r="BK9" s="965"/>
      <c r="BL9" s="965"/>
      <c r="BM9" s="965"/>
      <c r="BN9" s="965"/>
      <c r="BO9" s="965"/>
      <c r="BP9" s="965"/>
      <c r="BQ9" s="965"/>
      <c r="BR9" s="968"/>
      <c r="BS9" s="968"/>
      <c r="BT9" s="968"/>
      <c r="BU9" s="968"/>
      <c r="BV9" s="968"/>
      <c r="BW9" s="968"/>
      <c r="BX9" s="968"/>
      <c r="BY9" s="968"/>
      <c r="BZ9" s="969"/>
      <c r="CA9" s="1004"/>
      <c r="CB9" s="1005"/>
      <c r="CC9" s="1005"/>
      <c r="CD9" s="1006"/>
      <c r="CE9" s="103"/>
      <c r="CF9" s="103"/>
      <c r="CG9" s="103"/>
      <c r="CH9" s="103"/>
      <c r="CI9" s="103"/>
      <c r="CJ9" s="112"/>
      <c r="CK9" s="3"/>
      <c r="CL9" s="3"/>
    </row>
    <row r="10" spans="1:102" ht="18" customHeight="1" x14ac:dyDescent="0.2">
      <c r="A10" s="975"/>
      <c r="B10" s="976"/>
      <c r="C10" s="976"/>
      <c r="D10" s="976"/>
      <c r="E10" s="976"/>
      <c r="F10" s="976"/>
      <c r="G10" s="976"/>
      <c r="H10" s="976"/>
      <c r="I10" s="976"/>
      <c r="J10" s="976"/>
      <c r="K10" s="976"/>
      <c r="L10" s="976"/>
      <c r="M10" s="976"/>
      <c r="N10" s="976"/>
      <c r="O10" s="976"/>
      <c r="P10" s="976"/>
      <c r="Q10" s="976"/>
      <c r="R10" s="977"/>
      <c r="S10" s="744" t="s">
        <v>156</v>
      </c>
      <c r="T10" s="745"/>
      <c r="U10" s="745"/>
      <c r="V10" s="745"/>
      <c r="W10" s="828"/>
      <c r="X10" s="934" t="s">
        <v>157</v>
      </c>
      <c r="Y10" s="791"/>
      <c r="Z10" s="791"/>
      <c r="AA10" s="791"/>
      <c r="AB10" s="791"/>
      <c r="AC10" s="791"/>
      <c r="AD10" s="791"/>
      <c r="AE10" s="791"/>
      <c r="AF10" s="791"/>
      <c r="AG10" s="791"/>
      <c r="AH10" s="791"/>
      <c r="AI10" s="791"/>
      <c r="AJ10" s="792"/>
      <c r="AK10" s="811" t="s">
        <v>158</v>
      </c>
      <c r="AL10" s="812"/>
      <c r="AM10" s="812"/>
      <c r="AN10" s="812"/>
      <c r="AO10" s="812"/>
      <c r="AP10" s="812"/>
      <c r="AQ10" s="812"/>
      <c r="AR10" s="812"/>
      <c r="AS10" s="812"/>
      <c r="AT10" s="812"/>
      <c r="AU10" s="812"/>
      <c r="AV10" s="812"/>
      <c r="AW10" s="812"/>
      <c r="AX10" s="812"/>
      <c r="AY10" s="812"/>
      <c r="AZ10" s="978"/>
      <c r="BA10" s="917" t="s">
        <v>119</v>
      </c>
      <c r="BB10" s="791"/>
      <c r="BC10" s="791"/>
      <c r="BD10" s="791"/>
      <c r="BE10" s="791"/>
      <c r="BF10" s="791"/>
      <c r="BG10" s="791"/>
      <c r="BH10" s="791"/>
      <c r="BI10" s="791"/>
      <c r="BJ10" s="791"/>
      <c r="BK10" s="791"/>
      <c r="BL10" s="791"/>
      <c r="BM10" s="792"/>
      <c r="BN10" s="934" t="s">
        <v>120</v>
      </c>
      <c r="BO10" s="791"/>
      <c r="BP10" s="791"/>
      <c r="BQ10" s="791"/>
      <c r="BR10" s="791"/>
      <c r="BS10" s="791"/>
      <c r="BT10" s="791"/>
      <c r="BU10" s="791"/>
      <c r="BV10" s="791"/>
      <c r="BW10" s="791"/>
      <c r="BX10" s="791"/>
      <c r="BY10" s="791"/>
      <c r="BZ10" s="792"/>
      <c r="CA10" s="87"/>
      <c r="CB10" s="85"/>
      <c r="CC10" s="85"/>
      <c r="CD10" s="85"/>
      <c r="CE10" s="85"/>
      <c r="CF10" s="85"/>
      <c r="CG10" s="85"/>
      <c r="CH10" s="85"/>
      <c r="CI10" s="85"/>
      <c r="CJ10" s="128"/>
      <c r="CK10" s="4"/>
      <c r="CL10" s="4"/>
    </row>
    <row r="11" spans="1:102" ht="22.5" customHeight="1" x14ac:dyDescent="0.2">
      <c r="A11" s="951" t="s">
        <v>159</v>
      </c>
      <c r="B11" s="739"/>
      <c r="C11" s="739"/>
      <c r="D11" s="739"/>
      <c r="E11" s="739"/>
      <c r="F11" s="739"/>
      <c r="G11" s="739"/>
      <c r="H11" s="739"/>
      <c r="I11" s="739"/>
      <c r="J11" s="739"/>
      <c r="K11" s="739"/>
      <c r="L11" s="739"/>
      <c r="M11" s="739"/>
      <c r="N11" s="739"/>
      <c r="O11" s="739"/>
      <c r="P11" s="739"/>
      <c r="Q11" s="739"/>
      <c r="R11" s="740"/>
      <c r="S11" s="979" t="str">
        <f>指定登録依頼書!S11</f>
        <v>□ 男（M）</v>
      </c>
      <c r="T11" s="719"/>
      <c r="U11" s="719"/>
      <c r="V11" s="719"/>
      <c r="W11" s="980"/>
      <c r="X11" s="6"/>
      <c r="Y11" s="4"/>
      <c r="Z11" s="4"/>
      <c r="AB11" s="99"/>
      <c r="AC11" s="99"/>
      <c r="AD11" s="99"/>
      <c r="AE11" s="99"/>
      <c r="AF11" s="99"/>
      <c r="AG11" s="4"/>
      <c r="AH11" s="4"/>
      <c r="AI11" s="4"/>
      <c r="AJ11" s="94"/>
      <c r="AK11" s="811"/>
      <c r="AL11" s="812"/>
      <c r="AM11" s="812"/>
      <c r="AN11" s="812"/>
      <c r="AO11" s="812"/>
      <c r="AP11" s="812"/>
      <c r="AQ11" s="812"/>
      <c r="AR11" s="812"/>
      <c r="AS11" s="812"/>
      <c r="AT11" s="812"/>
      <c r="AU11" s="812"/>
      <c r="AV11" s="812"/>
      <c r="AW11" s="812"/>
      <c r="AX11" s="812"/>
      <c r="AY11" s="812"/>
      <c r="AZ11" s="978"/>
      <c r="BA11" s="4"/>
      <c r="BB11" s="981" t="str">
        <f>指定登録依頼書!BB11</f>
        <v/>
      </c>
      <c r="BC11" s="981"/>
      <c r="BD11" s="981"/>
      <c r="BE11" s="981"/>
      <c r="BF11" s="939" t="s">
        <v>15</v>
      </c>
      <c r="BG11" s="938" t="str">
        <f>指定登録依頼書!BG11</f>
        <v/>
      </c>
      <c r="BH11" s="938"/>
      <c r="BI11" s="939" t="s">
        <v>160</v>
      </c>
      <c r="BJ11" s="938" t="str">
        <f>指定登録依頼書!BJ11</f>
        <v/>
      </c>
      <c r="BK11" s="938"/>
      <c r="BL11" s="939" t="s">
        <v>17</v>
      </c>
      <c r="BM11" s="94"/>
      <c r="BN11" s="4"/>
      <c r="BO11" s="981" t="str">
        <f>指定登録依頼書!BO11</f>
        <v/>
      </c>
      <c r="BP11" s="981"/>
      <c r="BQ11" s="981"/>
      <c r="BR11" s="981"/>
      <c r="BS11" s="939" t="s">
        <v>15</v>
      </c>
      <c r="BT11" s="938" t="str">
        <f>指定登録依頼書!BT11</f>
        <v/>
      </c>
      <c r="BU11" s="938"/>
      <c r="BV11" s="939" t="s">
        <v>160</v>
      </c>
      <c r="BW11" s="938" t="str">
        <f>指定登録依頼書!BW11</f>
        <v/>
      </c>
      <c r="BX11" s="938"/>
      <c r="BY11" s="939" t="s">
        <v>161</v>
      </c>
      <c r="BZ11" s="94"/>
      <c r="CA11" s="107"/>
      <c r="CB11" s="7"/>
      <c r="CC11" s="3"/>
      <c r="CD11" s="3"/>
      <c r="CE11" s="3"/>
      <c r="CF11" s="3"/>
      <c r="CG11" s="7"/>
      <c r="CH11" s="7"/>
      <c r="CI11" s="7"/>
      <c r="CJ11" s="129"/>
      <c r="CK11" s="4"/>
      <c r="CL11" s="4"/>
    </row>
    <row r="12" spans="1:102" ht="7.5" customHeight="1" x14ac:dyDescent="0.2">
      <c r="A12" s="1410" t="str">
        <f>指定登録依頼書!A12</f>
        <v/>
      </c>
      <c r="B12" s="1411"/>
      <c r="C12" s="1411"/>
      <c r="D12" s="1411"/>
      <c r="E12" s="1411"/>
      <c r="F12" s="1411"/>
      <c r="G12" s="1411"/>
      <c r="H12" s="1411"/>
      <c r="I12" s="1411"/>
      <c r="J12" s="1411"/>
      <c r="K12" s="1411"/>
      <c r="L12" s="1411"/>
      <c r="M12" s="1411"/>
      <c r="N12" s="1411"/>
      <c r="O12" s="1411"/>
      <c r="P12" s="1411"/>
      <c r="Q12" s="1411"/>
      <c r="R12" s="1412"/>
      <c r="S12" s="6"/>
      <c r="T12" s="4"/>
      <c r="U12" s="731" t="s">
        <v>151</v>
      </c>
      <c r="V12" s="4"/>
      <c r="W12" s="94"/>
      <c r="X12" s="4"/>
      <c r="Y12" s="731" t="str">
        <f>指定登録依頼書!Y12</f>
        <v>□ 　日本人</v>
      </c>
      <c r="Z12" s="731"/>
      <c r="AA12" s="731"/>
      <c r="AB12" s="731"/>
      <c r="AC12" s="731"/>
      <c r="AD12" s="99"/>
      <c r="AE12" s="731" t="str">
        <f>指定登録依頼書!AE12</f>
        <v>□ 　外国人</v>
      </c>
      <c r="AF12" s="731"/>
      <c r="AG12" s="731"/>
      <c r="AH12" s="731"/>
      <c r="AI12" s="731"/>
      <c r="AJ12" s="94"/>
      <c r="AK12" s="811"/>
      <c r="AL12" s="812"/>
      <c r="AM12" s="812"/>
      <c r="AN12" s="812"/>
      <c r="AO12" s="812"/>
      <c r="AP12" s="812"/>
      <c r="AQ12" s="812"/>
      <c r="AR12" s="812"/>
      <c r="AS12" s="812"/>
      <c r="AT12" s="812"/>
      <c r="AU12" s="812"/>
      <c r="AV12" s="812"/>
      <c r="AW12" s="812"/>
      <c r="AX12" s="812"/>
      <c r="AY12" s="812"/>
      <c r="AZ12" s="978"/>
      <c r="BA12" s="4"/>
      <c r="BB12" s="981"/>
      <c r="BC12" s="981"/>
      <c r="BD12" s="981"/>
      <c r="BE12" s="981"/>
      <c r="BF12" s="939"/>
      <c r="BG12" s="938"/>
      <c r="BH12" s="938"/>
      <c r="BI12" s="939"/>
      <c r="BJ12" s="938"/>
      <c r="BK12" s="938"/>
      <c r="BL12" s="939"/>
      <c r="BM12" s="94"/>
      <c r="BN12" s="6"/>
      <c r="BO12" s="981"/>
      <c r="BP12" s="981"/>
      <c r="BQ12" s="981"/>
      <c r="BR12" s="981"/>
      <c r="BS12" s="939"/>
      <c r="BT12" s="938"/>
      <c r="BU12" s="938"/>
      <c r="BV12" s="939"/>
      <c r="BW12" s="938"/>
      <c r="BX12" s="938"/>
      <c r="BY12" s="939"/>
      <c r="BZ12" s="94"/>
      <c r="CA12" s="107"/>
      <c r="CB12" s="7"/>
      <c r="CC12" s="3"/>
      <c r="CD12" s="3"/>
      <c r="CE12" s="3"/>
      <c r="CF12" s="3"/>
      <c r="CG12" s="7"/>
      <c r="CH12" s="7"/>
      <c r="CI12" s="7"/>
      <c r="CJ12" s="129"/>
      <c r="CK12" s="4"/>
      <c r="CL12" s="4"/>
    </row>
    <row r="13" spans="1:102" ht="15" customHeight="1" x14ac:dyDescent="0.2">
      <c r="A13" s="1410"/>
      <c r="B13" s="1411"/>
      <c r="C13" s="1411"/>
      <c r="D13" s="1411"/>
      <c r="E13" s="1411"/>
      <c r="F13" s="1411"/>
      <c r="G13" s="1411"/>
      <c r="H13" s="1411"/>
      <c r="I13" s="1411"/>
      <c r="J13" s="1411"/>
      <c r="K13" s="1411"/>
      <c r="L13" s="1411"/>
      <c r="M13" s="1411"/>
      <c r="N13" s="1411"/>
      <c r="O13" s="1411"/>
      <c r="P13" s="1411"/>
      <c r="Q13" s="1411"/>
      <c r="R13" s="1412"/>
      <c r="S13" s="107"/>
      <c r="T13" s="7"/>
      <c r="U13" s="731"/>
      <c r="V13" s="7"/>
      <c r="W13" s="108"/>
      <c r="Y13" s="731"/>
      <c r="Z13" s="731"/>
      <c r="AA13" s="731"/>
      <c r="AB13" s="731"/>
      <c r="AC13" s="731"/>
      <c r="AD13" s="7"/>
      <c r="AE13" s="731"/>
      <c r="AF13" s="731"/>
      <c r="AG13" s="731"/>
      <c r="AH13" s="731"/>
      <c r="AI13" s="731"/>
      <c r="AJ13" s="94"/>
      <c r="AK13" s="811"/>
      <c r="AL13" s="812"/>
      <c r="AM13" s="812"/>
      <c r="AN13" s="812"/>
      <c r="AO13" s="812"/>
      <c r="AP13" s="812"/>
      <c r="AQ13" s="812"/>
      <c r="AR13" s="812"/>
      <c r="AS13" s="812"/>
      <c r="AT13" s="812"/>
      <c r="AU13" s="812"/>
      <c r="AV13" s="812"/>
      <c r="AW13" s="812"/>
      <c r="AX13" s="812"/>
      <c r="AY13" s="812"/>
      <c r="AZ13" s="978"/>
      <c r="BA13" s="4"/>
      <c r="BB13" s="940" t="str">
        <f>指定登録依頼書!BB13</f>
        <v/>
      </c>
      <c r="BC13" s="940"/>
      <c r="BD13" s="940"/>
      <c r="BE13" s="940"/>
      <c r="BF13" s="940"/>
      <c r="BG13" s="375"/>
      <c r="BH13" s="375"/>
      <c r="BI13" s="374"/>
      <c r="BJ13" s="375"/>
      <c r="BK13" s="375"/>
      <c r="BL13" s="374"/>
      <c r="BM13" s="94"/>
      <c r="BN13" s="6"/>
      <c r="BO13" s="940" t="str">
        <f>指定登録依頼書!BO13</f>
        <v/>
      </c>
      <c r="BP13" s="940"/>
      <c r="BQ13" s="940"/>
      <c r="BR13" s="940"/>
      <c r="BS13" s="940"/>
      <c r="BT13" s="4"/>
      <c r="BU13" s="4"/>
      <c r="BV13" s="4"/>
      <c r="BW13" s="4"/>
      <c r="BX13" s="4"/>
      <c r="BY13" s="4"/>
      <c r="BZ13" s="94"/>
      <c r="CA13" s="107"/>
      <c r="CB13" s="7"/>
      <c r="CC13" s="3"/>
      <c r="CD13" s="3"/>
      <c r="CE13" s="3"/>
      <c r="CF13" s="3"/>
      <c r="CG13" s="7"/>
      <c r="CH13" s="7"/>
      <c r="CI13" s="7"/>
      <c r="CJ13" s="129"/>
      <c r="CK13" s="4"/>
      <c r="CL13" s="4"/>
    </row>
    <row r="14" spans="1:102" ht="22.5" customHeight="1" thickBot="1" x14ac:dyDescent="0.25">
      <c r="A14" s="1413"/>
      <c r="B14" s="1414"/>
      <c r="C14" s="1414"/>
      <c r="D14" s="1414"/>
      <c r="E14" s="1414"/>
      <c r="F14" s="1414"/>
      <c r="G14" s="1414"/>
      <c r="H14" s="1414"/>
      <c r="I14" s="1414"/>
      <c r="J14" s="1414"/>
      <c r="K14" s="1414"/>
      <c r="L14" s="1414"/>
      <c r="M14" s="1414"/>
      <c r="N14" s="1414"/>
      <c r="O14" s="1414"/>
      <c r="P14" s="1414"/>
      <c r="Q14" s="1414"/>
      <c r="R14" s="1415"/>
      <c r="S14" s="942" t="str">
        <f>指定登録依頼書!S14</f>
        <v>□ 女（F）</v>
      </c>
      <c r="T14" s="943"/>
      <c r="U14" s="943"/>
      <c r="V14" s="943"/>
      <c r="W14" s="944"/>
      <c r="X14" s="197"/>
      <c r="Y14" s="77"/>
      <c r="Z14" s="77"/>
      <c r="AB14" s="60"/>
      <c r="AC14" s="60"/>
      <c r="AD14" s="60"/>
      <c r="AE14" s="60"/>
      <c r="AF14" s="60"/>
      <c r="AG14" s="77"/>
      <c r="AH14" s="77"/>
      <c r="AI14" s="77"/>
      <c r="AJ14" s="198"/>
      <c r="AK14" s="811"/>
      <c r="AL14" s="812"/>
      <c r="AM14" s="812"/>
      <c r="AN14" s="812"/>
      <c r="AO14" s="812"/>
      <c r="AP14" s="812"/>
      <c r="AQ14" s="812"/>
      <c r="AR14" s="812"/>
      <c r="AS14" s="812"/>
      <c r="AT14" s="812"/>
      <c r="AU14" s="812"/>
      <c r="AV14" s="812"/>
      <c r="AW14" s="812"/>
      <c r="AX14" s="812"/>
      <c r="AY14" s="812"/>
      <c r="AZ14" s="978"/>
      <c r="BA14" s="4"/>
      <c r="BB14" s="941"/>
      <c r="BC14" s="941"/>
      <c r="BD14" s="941"/>
      <c r="BE14" s="941"/>
      <c r="BF14" s="941"/>
      <c r="BG14" s="4"/>
      <c r="BH14" s="4"/>
      <c r="BI14" s="4"/>
      <c r="BJ14" s="4"/>
      <c r="BK14" s="4"/>
      <c r="BL14" s="4"/>
      <c r="BM14" s="94"/>
      <c r="BN14" s="6"/>
      <c r="BO14" s="941"/>
      <c r="BP14" s="941"/>
      <c r="BQ14" s="941"/>
      <c r="BR14" s="941"/>
      <c r="BS14" s="941"/>
      <c r="BT14" s="3"/>
      <c r="BU14" s="3"/>
      <c r="BV14" s="4"/>
      <c r="BW14" s="3"/>
      <c r="BX14" s="3"/>
      <c r="BY14" s="4"/>
      <c r="BZ14" s="94"/>
      <c r="CA14" s="107"/>
      <c r="CB14" s="7"/>
      <c r="CC14" s="3"/>
      <c r="CD14" s="3"/>
      <c r="CE14" s="3"/>
      <c r="CF14" s="3"/>
      <c r="CG14" s="7"/>
      <c r="CH14" s="7"/>
      <c r="CI14" s="7"/>
      <c r="CJ14" s="129"/>
      <c r="CK14" s="4"/>
      <c r="CL14" s="4"/>
    </row>
    <row r="15" spans="1:102" ht="15" customHeight="1" thickTop="1" x14ac:dyDescent="0.2">
      <c r="A15" s="114"/>
      <c r="B15" s="946" t="s">
        <v>162</v>
      </c>
      <c r="C15" s="946"/>
      <c r="D15" s="946"/>
      <c r="E15" s="946"/>
      <c r="F15" s="946"/>
      <c r="G15" s="946"/>
      <c r="H15" s="946"/>
      <c r="I15" s="946"/>
      <c r="J15" s="946"/>
      <c r="K15" s="946"/>
      <c r="L15" s="946"/>
      <c r="M15" s="946"/>
      <c r="N15" s="946"/>
      <c r="O15" s="946"/>
      <c r="P15" s="946"/>
      <c r="Q15" s="946"/>
      <c r="R15" s="946"/>
      <c r="S15" s="946"/>
      <c r="T15" s="946"/>
      <c r="U15" s="946"/>
      <c r="V15" s="946"/>
      <c r="W15" s="946"/>
      <c r="X15" s="946"/>
      <c r="Y15" s="946"/>
      <c r="Z15" s="946"/>
      <c r="AA15" s="946"/>
      <c r="AB15" s="946"/>
      <c r="AC15" s="946"/>
      <c r="AD15" s="946"/>
      <c r="AE15" s="946"/>
      <c r="AF15" s="946"/>
      <c r="AG15" s="946"/>
      <c r="AH15" s="946"/>
      <c r="AI15" s="946"/>
      <c r="AJ15" s="946"/>
      <c r="AK15" s="946"/>
      <c r="AL15" s="946"/>
      <c r="AM15" s="946"/>
      <c r="AN15" s="946"/>
      <c r="AO15" s="946"/>
      <c r="AP15" s="946"/>
      <c r="AQ15" s="946"/>
      <c r="AR15" s="946"/>
      <c r="AS15" s="946"/>
      <c r="AT15" s="946"/>
      <c r="AU15" s="946"/>
      <c r="AV15" s="946"/>
      <c r="AW15" s="946"/>
      <c r="AX15" s="946"/>
      <c r="AY15" s="946"/>
      <c r="AZ15" s="947"/>
      <c r="BA15" s="917" t="s">
        <v>128</v>
      </c>
      <c r="BB15" s="791"/>
      <c r="BC15" s="791"/>
      <c r="BD15" s="791"/>
      <c r="BE15" s="791"/>
      <c r="BF15" s="791"/>
      <c r="BG15" s="791"/>
      <c r="BH15" s="791"/>
      <c r="BI15" s="791"/>
      <c r="BJ15" s="791"/>
      <c r="BK15" s="791"/>
      <c r="BL15" s="791"/>
      <c r="BM15" s="791"/>
      <c r="BN15" s="791"/>
      <c r="BO15" s="791"/>
      <c r="BP15" s="791"/>
      <c r="BQ15" s="791"/>
      <c r="BR15" s="791"/>
      <c r="BS15" s="791"/>
      <c r="BT15" s="791"/>
      <c r="BU15" s="791"/>
      <c r="BV15" s="791"/>
      <c r="BW15" s="791"/>
      <c r="BX15" s="791"/>
      <c r="BY15" s="791"/>
      <c r="BZ15" s="791"/>
      <c r="CA15" s="853" t="s">
        <v>163</v>
      </c>
      <c r="CB15" s="854"/>
      <c r="CC15" s="854"/>
      <c r="CD15" s="854"/>
      <c r="CE15" s="854"/>
      <c r="CF15" s="854"/>
      <c r="CG15" s="854"/>
      <c r="CH15" s="854"/>
      <c r="CI15" s="854"/>
      <c r="CJ15" s="905"/>
      <c r="CK15" s="7"/>
      <c r="CL15" s="7"/>
      <c r="CM15" s="7"/>
      <c r="CN15" s="7"/>
      <c r="CO15" s="7"/>
      <c r="CP15" s="7"/>
      <c r="CQ15" s="7"/>
      <c r="CR15" s="7"/>
      <c r="CS15" s="7"/>
      <c r="CT15" s="7"/>
      <c r="CU15" s="7"/>
      <c r="CV15" s="7"/>
      <c r="CW15" s="7"/>
      <c r="CX15" s="7"/>
    </row>
    <row r="16" spans="1:102" ht="15" customHeight="1" x14ac:dyDescent="0.2">
      <c r="A16" s="115"/>
      <c r="B16" s="945"/>
      <c r="C16" s="945"/>
      <c r="D16" s="945"/>
      <c r="E16" s="945"/>
      <c r="F16" s="945"/>
      <c r="G16" s="945"/>
      <c r="H16" s="945"/>
      <c r="I16" s="945"/>
      <c r="J16" s="945"/>
      <c r="K16" s="945"/>
      <c r="L16" s="945"/>
      <c r="M16" s="945"/>
      <c r="N16" s="945"/>
      <c r="O16" s="945"/>
      <c r="P16" s="945"/>
      <c r="Q16" s="945"/>
      <c r="R16" s="945"/>
      <c r="S16" s="945"/>
      <c r="T16" s="945"/>
      <c r="U16" s="945"/>
      <c r="V16" s="945"/>
      <c r="W16" s="945"/>
      <c r="X16" s="945"/>
      <c r="Y16" s="945"/>
      <c r="Z16" s="945"/>
      <c r="AA16" s="945"/>
      <c r="AB16" s="945"/>
      <c r="AC16" s="945"/>
      <c r="AD16" s="945"/>
      <c r="AE16" s="945"/>
      <c r="AF16" s="945"/>
      <c r="AG16" s="945"/>
      <c r="AH16" s="945"/>
      <c r="AI16" s="945"/>
      <c r="AJ16" s="945"/>
      <c r="AK16" s="945"/>
      <c r="AL16" s="945"/>
      <c r="AM16" s="945"/>
      <c r="AN16" s="945"/>
      <c r="AO16" s="945"/>
      <c r="AP16" s="945"/>
      <c r="AQ16" s="945"/>
      <c r="AR16" s="945"/>
      <c r="AS16" s="945"/>
      <c r="AT16" s="945"/>
      <c r="AU16" s="945"/>
      <c r="AV16" s="945"/>
      <c r="AW16" s="945"/>
      <c r="AX16" s="945"/>
      <c r="AY16" s="945"/>
      <c r="AZ16" s="948"/>
      <c r="BA16" s="906" t="str">
        <f>指定登録依頼書!BA16</f>
        <v/>
      </c>
      <c r="BB16" s="757"/>
      <c r="BC16" s="757"/>
      <c r="BD16" s="757"/>
      <c r="BE16" s="757"/>
      <c r="BF16" s="757"/>
      <c r="BG16" s="757"/>
      <c r="BH16" s="757"/>
      <c r="BI16" s="757"/>
      <c r="BJ16" s="757"/>
      <c r="BK16" s="757"/>
      <c r="BL16" s="757"/>
      <c r="BM16" s="757"/>
      <c r="BN16" s="757"/>
      <c r="BO16" s="757"/>
      <c r="BP16" s="757"/>
      <c r="BQ16" s="757"/>
      <c r="BR16" s="757"/>
      <c r="BS16" s="757"/>
      <c r="BT16" s="757"/>
      <c r="BU16" s="757"/>
      <c r="BV16" s="757"/>
      <c r="BW16" s="757"/>
      <c r="BX16" s="757"/>
      <c r="BY16" s="757"/>
      <c r="BZ16" s="757"/>
      <c r="CA16" s="856"/>
      <c r="CB16" s="780"/>
      <c r="CC16" s="780"/>
      <c r="CD16" s="780"/>
      <c r="CE16" s="780"/>
      <c r="CF16" s="780"/>
      <c r="CG16" s="780"/>
      <c r="CH16" s="780"/>
      <c r="CI16" s="780"/>
      <c r="CJ16" s="860"/>
      <c r="CK16" s="7"/>
      <c r="CL16" s="7"/>
      <c r="CM16" s="7"/>
      <c r="CN16" s="7"/>
      <c r="CO16" s="7"/>
      <c r="CP16" s="7"/>
      <c r="CQ16" s="7"/>
      <c r="CR16" s="7"/>
      <c r="CS16" s="7"/>
      <c r="CT16" s="7"/>
      <c r="CU16" s="7"/>
      <c r="CV16" s="7"/>
      <c r="CW16" s="7"/>
      <c r="CX16" s="7"/>
    </row>
    <row r="17" spans="1:102" ht="15" customHeight="1" thickBot="1" x14ac:dyDescent="0.25">
      <c r="A17" s="116"/>
      <c r="B17" s="949"/>
      <c r="C17" s="949"/>
      <c r="D17" s="949"/>
      <c r="E17" s="949"/>
      <c r="F17" s="949"/>
      <c r="G17" s="949"/>
      <c r="H17" s="949"/>
      <c r="I17" s="949"/>
      <c r="J17" s="949"/>
      <c r="K17" s="949"/>
      <c r="L17" s="949"/>
      <c r="M17" s="949"/>
      <c r="N17" s="949"/>
      <c r="O17" s="949"/>
      <c r="P17" s="949"/>
      <c r="Q17" s="949"/>
      <c r="R17" s="949"/>
      <c r="S17" s="949"/>
      <c r="T17" s="949"/>
      <c r="U17" s="949"/>
      <c r="V17" s="949"/>
      <c r="W17" s="949"/>
      <c r="X17" s="949"/>
      <c r="Y17" s="949"/>
      <c r="Z17" s="949"/>
      <c r="AA17" s="949"/>
      <c r="AB17" s="949"/>
      <c r="AC17" s="949"/>
      <c r="AD17" s="949"/>
      <c r="AE17" s="949"/>
      <c r="AF17" s="949"/>
      <c r="AG17" s="949"/>
      <c r="AH17" s="949"/>
      <c r="AI17" s="949"/>
      <c r="AJ17" s="949"/>
      <c r="AK17" s="949"/>
      <c r="AL17" s="949"/>
      <c r="AM17" s="949"/>
      <c r="AN17" s="949"/>
      <c r="AO17" s="949"/>
      <c r="AP17" s="949"/>
      <c r="AQ17" s="949"/>
      <c r="AR17" s="949"/>
      <c r="AS17" s="949"/>
      <c r="AT17" s="949"/>
      <c r="AU17" s="949"/>
      <c r="AV17" s="949"/>
      <c r="AW17" s="949"/>
      <c r="AX17" s="949"/>
      <c r="AY17" s="949"/>
      <c r="AZ17" s="950"/>
      <c r="BA17" s="907"/>
      <c r="BB17" s="908"/>
      <c r="BC17" s="908"/>
      <c r="BD17" s="908"/>
      <c r="BE17" s="908"/>
      <c r="BF17" s="908"/>
      <c r="BG17" s="908"/>
      <c r="BH17" s="908"/>
      <c r="BI17" s="908"/>
      <c r="BJ17" s="908"/>
      <c r="BK17" s="908"/>
      <c r="BL17" s="908"/>
      <c r="BM17" s="908"/>
      <c r="BN17" s="908"/>
      <c r="BO17" s="908"/>
      <c r="BP17" s="908"/>
      <c r="BQ17" s="908"/>
      <c r="BR17" s="908"/>
      <c r="BS17" s="908"/>
      <c r="BT17" s="908"/>
      <c r="BU17" s="908"/>
      <c r="BV17" s="908"/>
      <c r="BW17" s="908"/>
      <c r="BX17" s="908"/>
      <c r="BY17" s="908"/>
      <c r="BZ17" s="908"/>
      <c r="CA17" s="909"/>
      <c r="CB17" s="731"/>
      <c r="CC17" s="731"/>
      <c r="CD17" s="731"/>
      <c r="CE17" s="731"/>
      <c r="CF17" s="731"/>
      <c r="CG17" s="731"/>
      <c r="CH17" s="731"/>
      <c r="CI17" s="731"/>
      <c r="CJ17" s="910"/>
      <c r="CK17" s="7"/>
      <c r="CL17" s="7"/>
      <c r="CM17" s="7"/>
      <c r="CN17" s="7"/>
      <c r="CO17" s="7"/>
      <c r="CP17" s="7"/>
      <c r="CQ17" s="7"/>
      <c r="CR17" s="7"/>
      <c r="CS17" s="7"/>
      <c r="CT17" s="7"/>
      <c r="CU17" s="7"/>
      <c r="CV17" s="7"/>
      <c r="CW17" s="7"/>
      <c r="CX17" s="7"/>
    </row>
    <row r="18" spans="1:102" ht="15" customHeight="1" thickTop="1" x14ac:dyDescent="0.2">
      <c r="A18" s="911" t="s">
        <v>165</v>
      </c>
      <c r="B18" s="912"/>
      <c r="C18" s="915" t="s">
        <v>166</v>
      </c>
      <c r="D18" s="916"/>
      <c r="E18" s="916"/>
      <c r="F18" s="916"/>
      <c r="G18" s="916"/>
      <c r="H18" s="916"/>
      <c r="I18" s="916"/>
      <c r="J18" s="916"/>
      <c r="K18" s="916"/>
      <c r="L18" s="916"/>
      <c r="M18" s="916"/>
      <c r="N18" s="916"/>
      <c r="O18" s="916"/>
      <c r="P18" s="916"/>
      <c r="Q18" s="916"/>
      <c r="R18" s="916"/>
      <c r="S18" s="916"/>
      <c r="T18" s="916"/>
      <c r="U18" s="916"/>
      <c r="V18" s="916"/>
      <c r="W18" s="916"/>
      <c r="X18" s="916"/>
      <c r="Y18" s="916"/>
      <c r="Z18" s="916"/>
      <c r="AA18" s="916"/>
      <c r="AB18" s="916"/>
      <c r="AC18" s="916"/>
      <c r="AD18" s="916"/>
      <c r="AE18" s="916"/>
      <c r="AF18" s="916"/>
      <c r="AG18" s="916"/>
      <c r="AH18" s="916"/>
      <c r="AI18" s="916"/>
      <c r="AJ18" s="916"/>
      <c r="AK18" s="916"/>
      <c r="AL18" s="916"/>
      <c r="AM18" s="916"/>
      <c r="AN18" s="916"/>
      <c r="AO18" s="916"/>
      <c r="AP18" s="916"/>
      <c r="AQ18" s="916"/>
      <c r="AR18" s="916"/>
      <c r="AS18" s="916"/>
      <c r="AT18" s="916"/>
      <c r="AU18" s="916"/>
      <c r="AV18" s="916"/>
      <c r="AW18" s="916"/>
      <c r="AX18" s="916"/>
      <c r="AY18" s="916"/>
      <c r="AZ18" s="916"/>
      <c r="BA18" s="917" t="s">
        <v>167</v>
      </c>
      <c r="BB18" s="791"/>
      <c r="BC18" s="791"/>
      <c r="BD18" s="791"/>
      <c r="BE18" s="791"/>
      <c r="BF18" s="791"/>
      <c r="BG18" s="791"/>
      <c r="BH18" s="791"/>
      <c r="BI18" s="791"/>
      <c r="BJ18" s="791"/>
      <c r="BK18" s="791"/>
      <c r="BL18" s="791"/>
      <c r="BM18" s="791"/>
      <c r="BN18" s="791"/>
      <c r="BO18" s="791"/>
      <c r="BP18" s="791"/>
      <c r="BQ18" s="791"/>
      <c r="BR18" s="791"/>
      <c r="BS18" s="791"/>
      <c r="BT18" s="792"/>
      <c r="BU18" s="864" t="s">
        <v>130</v>
      </c>
      <c r="BV18" s="865"/>
      <c r="BW18" s="865"/>
      <c r="BX18" s="865"/>
      <c r="BY18" s="865"/>
      <c r="BZ18" s="865"/>
      <c r="CA18" s="909"/>
      <c r="CB18" s="731"/>
      <c r="CC18" s="731"/>
      <c r="CD18" s="731"/>
      <c r="CE18" s="731"/>
      <c r="CF18" s="731"/>
      <c r="CG18" s="731"/>
      <c r="CH18" s="731"/>
      <c r="CI18" s="731"/>
      <c r="CJ18" s="910"/>
      <c r="CK18" s="7"/>
      <c r="CL18" s="7"/>
      <c r="CM18" s="7"/>
      <c r="CN18" s="7"/>
      <c r="CO18" s="7"/>
      <c r="CP18" s="7"/>
      <c r="CQ18" s="7"/>
      <c r="CR18" s="7"/>
      <c r="CS18" s="7"/>
      <c r="CT18" s="7"/>
      <c r="CU18" s="7"/>
      <c r="CV18" s="7"/>
      <c r="CW18" s="7"/>
      <c r="CX18" s="7"/>
    </row>
    <row r="19" spans="1:102" ht="15" customHeight="1" x14ac:dyDescent="0.2">
      <c r="A19" s="913"/>
      <c r="B19" s="914"/>
      <c r="C19" s="756" t="str">
        <f>指定登録依頼書!C19</f>
        <v>　</v>
      </c>
      <c r="D19" s="757"/>
      <c r="E19" s="757"/>
      <c r="F19" s="757"/>
      <c r="G19" s="757"/>
      <c r="H19" s="757"/>
      <c r="I19" s="757"/>
      <c r="J19" s="757"/>
      <c r="K19" s="757"/>
      <c r="L19" s="757"/>
      <c r="M19" s="757"/>
      <c r="N19" s="757"/>
      <c r="O19" s="757"/>
      <c r="P19" s="757"/>
      <c r="Q19" s="757"/>
      <c r="R19" s="757"/>
      <c r="S19" s="757"/>
      <c r="T19" s="757"/>
      <c r="U19" s="757"/>
      <c r="V19" s="757"/>
      <c r="W19" s="757"/>
      <c r="X19" s="757"/>
      <c r="Y19" s="757"/>
      <c r="Z19" s="757"/>
      <c r="AA19" s="757"/>
      <c r="AB19" s="757"/>
      <c r="AC19" s="757"/>
      <c r="AD19" s="757"/>
      <c r="AE19" s="757"/>
      <c r="AF19" s="757"/>
      <c r="AG19" s="757"/>
      <c r="AH19" s="757"/>
      <c r="AI19" s="757"/>
      <c r="AJ19" s="757"/>
      <c r="AK19" s="757"/>
      <c r="AL19" s="757"/>
      <c r="AM19" s="757"/>
      <c r="AN19" s="757"/>
      <c r="AO19" s="757"/>
      <c r="AP19" s="757"/>
      <c r="AQ19" s="757"/>
      <c r="AR19" s="757"/>
      <c r="AS19" s="757"/>
      <c r="AT19" s="757"/>
      <c r="AU19" s="757"/>
      <c r="AV19" s="757"/>
      <c r="AW19" s="757"/>
      <c r="AX19" s="757"/>
      <c r="AY19" s="757"/>
      <c r="AZ19" s="757"/>
      <c r="BA19" s="906" t="str">
        <f>指定登録依頼書!BA19</f>
        <v/>
      </c>
      <c r="BB19" s="757"/>
      <c r="BC19" s="757"/>
      <c r="BD19" s="757"/>
      <c r="BE19" s="757"/>
      <c r="BF19" s="757"/>
      <c r="BG19" s="757"/>
      <c r="BH19" s="757"/>
      <c r="BI19" s="757"/>
      <c r="BJ19" s="757"/>
      <c r="BK19" s="757"/>
      <c r="BL19" s="757"/>
      <c r="BM19" s="757"/>
      <c r="BN19" s="757"/>
      <c r="BO19" s="757"/>
      <c r="BP19" s="757"/>
      <c r="BQ19" s="757"/>
      <c r="BR19" s="757"/>
      <c r="BS19" s="757"/>
      <c r="BT19" s="919"/>
      <c r="BU19" s="921" t="s">
        <v>168</v>
      </c>
      <c r="BV19" s="731"/>
      <c r="BW19" s="731"/>
      <c r="BX19" s="731"/>
      <c r="BY19" s="731"/>
      <c r="BZ19" s="731"/>
      <c r="CA19" s="909"/>
      <c r="CB19" s="731"/>
      <c r="CC19" s="731"/>
      <c r="CD19" s="731"/>
      <c r="CE19" s="731"/>
      <c r="CF19" s="731"/>
      <c r="CG19" s="731"/>
      <c r="CH19" s="731"/>
      <c r="CI19" s="731"/>
      <c r="CJ19" s="910"/>
      <c r="CK19" s="27"/>
      <c r="CL19" s="27"/>
      <c r="CM19" s="27"/>
      <c r="CN19" s="27"/>
      <c r="CO19" s="27"/>
      <c r="CP19" s="27"/>
      <c r="CQ19" s="27"/>
      <c r="CR19" s="27"/>
      <c r="CS19" s="27"/>
      <c r="CT19" s="27"/>
      <c r="CU19" s="27"/>
      <c r="CV19" s="27"/>
      <c r="CW19" s="27"/>
      <c r="CX19" s="27"/>
    </row>
    <row r="20" spans="1:102" ht="15" customHeight="1" x14ac:dyDescent="0.2">
      <c r="A20" s="913"/>
      <c r="B20" s="914"/>
      <c r="C20" s="918"/>
      <c r="D20" s="908"/>
      <c r="E20" s="908"/>
      <c r="F20" s="908"/>
      <c r="G20" s="908"/>
      <c r="H20" s="908"/>
      <c r="I20" s="908"/>
      <c r="J20" s="908"/>
      <c r="K20" s="908"/>
      <c r="L20" s="908"/>
      <c r="M20" s="908"/>
      <c r="N20" s="908"/>
      <c r="O20" s="908"/>
      <c r="P20" s="908"/>
      <c r="Q20" s="908"/>
      <c r="R20" s="908"/>
      <c r="S20" s="908"/>
      <c r="T20" s="908"/>
      <c r="U20" s="908"/>
      <c r="V20" s="908"/>
      <c r="W20" s="908"/>
      <c r="X20" s="908"/>
      <c r="Y20" s="908"/>
      <c r="Z20" s="908"/>
      <c r="AA20" s="908"/>
      <c r="AB20" s="908"/>
      <c r="AC20" s="908"/>
      <c r="AD20" s="908"/>
      <c r="AE20" s="908"/>
      <c r="AF20" s="908"/>
      <c r="AG20" s="908"/>
      <c r="AH20" s="908"/>
      <c r="AI20" s="908"/>
      <c r="AJ20" s="908"/>
      <c r="AK20" s="908"/>
      <c r="AL20" s="908"/>
      <c r="AM20" s="908"/>
      <c r="AN20" s="908"/>
      <c r="AO20" s="908"/>
      <c r="AP20" s="908"/>
      <c r="AQ20" s="908"/>
      <c r="AR20" s="908"/>
      <c r="AS20" s="908"/>
      <c r="AT20" s="908"/>
      <c r="AU20" s="908"/>
      <c r="AV20" s="908"/>
      <c r="AW20" s="908"/>
      <c r="AX20" s="908"/>
      <c r="AY20" s="908"/>
      <c r="AZ20" s="908"/>
      <c r="BA20" s="906"/>
      <c r="BB20" s="757"/>
      <c r="BC20" s="757"/>
      <c r="BD20" s="757"/>
      <c r="BE20" s="757"/>
      <c r="BF20" s="757"/>
      <c r="BG20" s="757"/>
      <c r="BH20" s="757"/>
      <c r="BI20" s="757"/>
      <c r="BJ20" s="757"/>
      <c r="BK20" s="757"/>
      <c r="BL20" s="757"/>
      <c r="BM20" s="757"/>
      <c r="BN20" s="757"/>
      <c r="BO20" s="757"/>
      <c r="BP20" s="757"/>
      <c r="BQ20" s="757"/>
      <c r="BR20" s="757"/>
      <c r="BS20" s="757"/>
      <c r="BT20" s="919"/>
      <c r="BU20" s="922" t="str">
        <f>指定登録依頼書!BU20</f>
        <v/>
      </c>
      <c r="BV20" s="923"/>
      <c r="BW20" s="923"/>
      <c r="BX20" s="923"/>
      <c r="BY20" s="923"/>
      <c r="BZ20" s="923"/>
      <c r="CA20" s="909"/>
      <c r="CB20" s="731"/>
      <c r="CC20" s="731"/>
      <c r="CD20" s="731"/>
      <c r="CE20" s="731"/>
      <c r="CF20" s="731"/>
      <c r="CG20" s="731"/>
      <c r="CH20" s="731"/>
      <c r="CI20" s="731"/>
      <c r="CJ20" s="910"/>
      <c r="CK20" s="27"/>
      <c r="CL20" s="27"/>
      <c r="CM20" s="27"/>
      <c r="CN20" s="27"/>
      <c r="CO20" s="27"/>
      <c r="CP20" s="27"/>
      <c r="CQ20" s="27"/>
      <c r="CR20" s="27"/>
      <c r="CS20" s="27"/>
      <c r="CT20" s="27"/>
      <c r="CU20" s="27"/>
      <c r="CV20" s="27"/>
      <c r="CW20" s="27"/>
      <c r="CX20" s="27"/>
    </row>
    <row r="21" spans="1:102" ht="15" customHeight="1" x14ac:dyDescent="0.2">
      <c r="A21" s="913"/>
      <c r="B21" s="914"/>
      <c r="C21" s="733" t="s">
        <v>171</v>
      </c>
      <c r="D21" s="734"/>
      <c r="E21" s="734"/>
      <c r="F21" s="91" t="s">
        <v>172</v>
      </c>
      <c r="G21" s="926" t="str">
        <f>指定登録依頼書!G21</f>
        <v/>
      </c>
      <c r="H21" s="926"/>
      <c r="I21" s="926"/>
      <c r="J21" s="91" t="s">
        <v>33</v>
      </c>
      <c r="K21" s="926" t="str">
        <f>指定登録依頼書!K21</f>
        <v/>
      </c>
      <c r="L21" s="926"/>
      <c r="M21" s="926"/>
      <c r="N21" s="926"/>
      <c r="O21" s="92"/>
      <c r="P21" s="92"/>
      <c r="Q21" s="92"/>
      <c r="R21" s="92"/>
      <c r="S21" s="92"/>
      <c r="T21" s="92"/>
      <c r="U21" s="92"/>
      <c r="V21" s="92"/>
      <c r="W21" s="92"/>
      <c r="X21" s="92"/>
      <c r="Y21" s="92"/>
      <c r="Z21" s="92"/>
      <c r="AA21" s="92"/>
      <c r="AB21" s="92"/>
      <c r="AC21" s="92"/>
      <c r="AD21" s="92"/>
      <c r="AE21" s="92"/>
      <c r="AF21" s="92"/>
      <c r="AG21" s="734" t="s">
        <v>173</v>
      </c>
      <c r="AH21" s="734"/>
      <c r="AI21" s="734"/>
      <c r="AJ21" s="734"/>
      <c r="AK21" s="926" t="str">
        <f>★入力シート★!G19 &amp; ""</f>
        <v/>
      </c>
      <c r="AL21" s="926"/>
      <c r="AM21" s="926"/>
      <c r="AN21" s="926"/>
      <c r="AO21" s="926"/>
      <c r="AP21" s="91" t="s">
        <v>36</v>
      </c>
      <c r="AQ21" s="926" t="str">
        <f>★入力シート★!L19 &amp; ""</f>
        <v/>
      </c>
      <c r="AR21" s="926"/>
      <c r="AS21" s="926"/>
      <c r="AT21" s="91" t="s">
        <v>37</v>
      </c>
      <c r="AU21" s="926" t="str">
        <f>★入力シート★!Q19 &amp; ""</f>
        <v/>
      </c>
      <c r="AV21" s="926"/>
      <c r="AW21" s="926"/>
      <c r="AX21" s="926"/>
      <c r="AY21" s="926"/>
      <c r="AZ21" s="927"/>
      <c r="BA21" s="906"/>
      <c r="BB21" s="757"/>
      <c r="BC21" s="757"/>
      <c r="BD21" s="757"/>
      <c r="BE21" s="757"/>
      <c r="BF21" s="757"/>
      <c r="BG21" s="757"/>
      <c r="BH21" s="757"/>
      <c r="BI21" s="757"/>
      <c r="BJ21" s="757"/>
      <c r="BK21" s="757"/>
      <c r="BL21" s="757"/>
      <c r="BM21" s="757"/>
      <c r="BN21" s="757"/>
      <c r="BO21" s="757"/>
      <c r="BP21" s="757"/>
      <c r="BQ21" s="757"/>
      <c r="BR21" s="757"/>
      <c r="BS21" s="757"/>
      <c r="BT21" s="919"/>
      <c r="BU21" s="922"/>
      <c r="BV21" s="923"/>
      <c r="BW21" s="923"/>
      <c r="BX21" s="923"/>
      <c r="BY21" s="923"/>
      <c r="BZ21" s="923"/>
      <c r="CA21" s="909"/>
      <c r="CB21" s="731"/>
      <c r="CC21" s="731"/>
      <c r="CD21" s="731"/>
      <c r="CE21" s="731"/>
      <c r="CF21" s="731"/>
      <c r="CG21" s="731"/>
      <c r="CH21" s="731"/>
      <c r="CI21" s="731"/>
      <c r="CJ21" s="910"/>
      <c r="CK21" s="7"/>
      <c r="CL21" s="7"/>
      <c r="CM21" s="7"/>
      <c r="CN21" s="7"/>
      <c r="CO21" s="7"/>
      <c r="CP21" s="7"/>
      <c r="CR21" s="7"/>
      <c r="CS21" s="7"/>
      <c r="CT21" s="7"/>
      <c r="CU21" s="7"/>
      <c r="CV21" s="7"/>
      <c r="CW21" s="7"/>
      <c r="CX21" s="7"/>
    </row>
    <row r="22" spans="1:102" ht="15" customHeight="1" x14ac:dyDescent="0.2">
      <c r="A22" s="928" t="s">
        <v>174</v>
      </c>
      <c r="B22" s="929"/>
      <c r="C22" s="930" t="str">
        <f>指定登録依頼書!C22</f>
        <v/>
      </c>
      <c r="D22" s="931"/>
      <c r="E22" s="931"/>
      <c r="F22" s="931"/>
      <c r="G22" s="931"/>
      <c r="H22" s="931"/>
      <c r="I22" s="931"/>
      <c r="J22" s="931"/>
      <c r="K22" s="931"/>
      <c r="L22" s="931"/>
      <c r="M22" s="931"/>
      <c r="N22" s="931"/>
      <c r="O22" s="931"/>
      <c r="P22" s="931"/>
      <c r="Q22" s="931"/>
      <c r="R22" s="931"/>
      <c r="S22" s="931"/>
      <c r="T22" s="931"/>
      <c r="U22" s="931"/>
      <c r="V22" s="931"/>
      <c r="W22" s="931"/>
      <c r="X22" s="931"/>
      <c r="Y22" s="931"/>
      <c r="Z22" s="931"/>
      <c r="AA22" s="931"/>
      <c r="AB22" s="931"/>
      <c r="AC22" s="931"/>
      <c r="AD22" s="931"/>
      <c r="AE22" s="931"/>
      <c r="AF22" s="931"/>
      <c r="AG22" s="931"/>
      <c r="AH22" s="931"/>
      <c r="AI22" s="931"/>
      <c r="AJ22" s="931"/>
      <c r="AK22" s="931"/>
      <c r="AL22" s="931"/>
      <c r="AM22" s="931"/>
      <c r="AN22" s="931"/>
      <c r="AO22" s="931"/>
      <c r="AP22" s="931"/>
      <c r="AQ22" s="931"/>
      <c r="AR22" s="931"/>
      <c r="AS22" s="931"/>
      <c r="AT22" s="931"/>
      <c r="AU22" s="931"/>
      <c r="AV22" s="931"/>
      <c r="AW22" s="931"/>
      <c r="AX22" s="931"/>
      <c r="AY22" s="931"/>
      <c r="AZ22" s="931"/>
      <c r="BA22" s="907"/>
      <c r="BB22" s="908"/>
      <c r="BC22" s="908"/>
      <c r="BD22" s="908"/>
      <c r="BE22" s="908"/>
      <c r="BF22" s="908"/>
      <c r="BG22" s="908"/>
      <c r="BH22" s="908"/>
      <c r="BI22" s="908"/>
      <c r="BJ22" s="908"/>
      <c r="BK22" s="908"/>
      <c r="BL22" s="908"/>
      <c r="BM22" s="908"/>
      <c r="BN22" s="908"/>
      <c r="BO22" s="908"/>
      <c r="BP22" s="908"/>
      <c r="BQ22" s="908"/>
      <c r="BR22" s="908"/>
      <c r="BS22" s="908"/>
      <c r="BT22" s="920"/>
      <c r="BU22" s="924"/>
      <c r="BV22" s="925"/>
      <c r="BW22" s="925"/>
      <c r="BX22" s="925"/>
      <c r="BY22" s="925"/>
      <c r="BZ22" s="925"/>
      <c r="CA22" s="856"/>
      <c r="CB22" s="780"/>
      <c r="CC22" s="780"/>
      <c r="CD22" s="780"/>
      <c r="CE22" s="780"/>
      <c r="CF22" s="780"/>
      <c r="CG22" s="780"/>
      <c r="CH22" s="780"/>
      <c r="CI22" s="780"/>
      <c r="CJ22" s="860"/>
      <c r="CK22" s="7"/>
      <c r="CL22" s="7"/>
      <c r="CM22" s="7"/>
      <c r="CN22" s="7"/>
      <c r="CO22" s="7"/>
      <c r="CP22" s="7"/>
      <c r="CQ22" s="7"/>
      <c r="CR22" s="7"/>
      <c r="CS22" s="7"/>
      <c r="CT22" s="7"/>
      <c r="CU22" s="7"/>
      <c r="CV22" s="7"/>
      <c r="CW22" s="7"/>
      <c r="CX22" s="7"/>
    </row>
    <row r="23" spans="1:102" ht="15" customHeight="1" x14ac:dyDescent="0.2">
      <c r="A23" s="928"/>
      <c r="B23" s="929"/>
      <c r="C23" s="930"/>
      <c r="D23" s="931"/>
      <c r="E23" s="931"/>
      <c r="F23" s="931"/>
      <c r="G23" s="931"/>
      <c r="H23" s="931"/>
      <c r="I23" s="931"/>
      <c r="J23" s="931"/>
      <c r="K23" s="931"/>
      <c r="L23" s="931"/>
      <c r="M23" s="931"/>
      <c r="N23" s="931"/>
      <c r="O23" s="931"/>
      <c r="P23" s="931"/>
      <c r="Q23" s="931"/>
      <c r="R23" s="931"/>
      <c r="S23" s="931"/>
      <c r="T23" s="931"/>
      <c r="U23" s="931"/>
      <c r="V23" s="931"/>
      <c r="W23" s="931"/>
      <c r="X23" s="931"/>
      <c r="Y23" s="931"/>
      <c r="Z23" s="931"/>
      <c r="AA23" s="931"/>
      <c r="AB23" s="931"/>
      <c r="AC23" s="931"/>
      <c r="AD23" s="931"/>
      <c r="AE23" s="931"/>
      <c r="AF23" s="931"/>
      <c r="AG23" s="931"/>
      <c r="AH23" s="931"/>
      <c r="AI23" s="931"/>
      <c r="AJ23" s="931"/>
      <c r="AK23" s="931"/>
      <c r="AL23" s="931"/>
      <c r="AM23" s="931"/>
      <c r="AN23" s="931"/>
      <c r="AO23" s="931"/>
      <c r="AP23" s="931"/>
      <c r="AQ23" s="931"/>
      <c r="AR23" s="931"/>
      <c r="AS23" s="931"/>
      <c r="AT23" s="931"/>
      <c r="AU23" s="931"/>
      <c r="AV23" s="931"/>
      <c r="AW23" s="931"/>
      <c r="AX23" s="931"/>
      <c r="AY23" s="931"/>
      <c r="AZ23" s="931"/>
      <c r="BA23" s="917" t="s">
        <v>175</v>
      </c>
      <c r="BB23" s="791"/>
      <c r="BC23" s="791"/>
      <c r="BD23" s="791"/>
      <c r="BE23" s="791"/>
      <c r="BF23" s="791"/>
      <c r="BG23" s="791"/>
      <c r="BH23" s="791"/>
      <c r="BI23" s="791"/>
      <c r="BJ23" s="791"/>
      <c r="BK23" s="791"/>
      <c r="BL23" s="792"/>
      <c r="BM23" s="934" t="s">
        <v>176</v>
      </c>
      <c r="BN23" s="791"/>
      <c r="BO23" s="791"/>
      <c r="BP23" s="791"/>
      <c r="BQ23" s="791"/>
      <c r="BR23" s="791"/>
      <c r="BS23" s="791"/>
      <c r="BT23" s="791"/>
      <c r="BU23" s="791"/>
      <c r="BV23" s="791"/>
      <c r="BW23" s="791"/>
      <c r="BX23" s="791"/>
      <c r="BY23" s="791"/>
      <c r="BZ23" s="791"/>
      <c r="CA23" s="876" t="s">
        <v>136</v>
      </c>
      <c r="CB23" s="877"/>
      <c r="CC23" s="877"/>
      <c r="CD23" s="877"/>
      <c r="CE23" s="877"/>
      <c r="CF23" s="877"/>
      <c r="CG23" s="877"/>
      <c r="CH23" s="877"/>
      <c r="CI23" s="877"/>
      <c r="CJ23" s="935"/>
      <c r="CK23" s="7"/>
      <c r="CL23" s="7"/>
      <c r="CM23" s="7"/>
      <c r="CN23" s="7"/>
      <c r="CO23" s="7"/>
      <c r="CP23" s="7"/>
      <c r="CQ23" s="7"/>
      <c r="CR23" s="7"/>
      <c r="CS23" s="7"/>
      <c r="CT23" s="7"/>
      <c r="CU23" s="7"/>
      <c r="CV23" s="7"/>
      <c r="CW23" s="7"/>
      <c r="CX23" s="7"/>
    </row>
    <row r="24" spans="1:102" ht="15" customHeight="1" x14ac:dyDescent="0.2">
      <c r="A24" s="928"/>
      <c r="B24" s="929"/>
      <c r="C24" s="930"/>
      <c r="D24" s="931"/>
      <c r="E24" s="931"/>
      <c r="F24" s="931"/>
      <c r="G24" s="931"/>
      <c r="H24" s="931"/>
      <c r="I24" s="931"/>
      <c r="J24" s="931"/>
      <c r="K24" s="931"/>
      <c r="L24" s="931"/>
      <c r="M24" s="931"/>
      <c r="N24" s="931"/>
      <c r="O24" s="931"/>
      <c r="P24" s="931"/>
      <c r="Q24" s="931"/>
      <c r="R24" s="931"/>
      <c r="S24" s="931"/>
      <c r="T24" s="931"/>
      <c r="U24" s="931"/>
      <c r="V24" s="931"/>
      <c r="W24" s="931"/>
      <c r="X24" s="931"/>
      <c r="Y24" s="931"/>
      <c r="Z24" s="931"/>
      <c r="AA24" s="931"/>
      <c r="AB24" s="931"/>
      <c r="AC24" s="931"/>
      <c r="AD24" s="931"/>
      <c r="AE24" s="931"/>
      <c r="AF24" s="931"/>
      <c r="AG24" s="931"/>
      <c r="AH24" s="931"/>
      <c r="AI24" s="931"/>
      <c r="AJ24" s="931"/>
      <c r="AK24" s="931"/>
      <c r="AL24" s="931"/>
      <c r="AM24" s="931"/>
      <c r="AN24" s="931"/>
      <c r="AO24" s="931"/>
      <c r="AP24" s="931"/>
      <c r="AQ24" s="931"/>
      <c r="AR24" s="931"/>
      <c r="AS24" s="931"/>
      <c r="AT24" s="931"/>
      <c r="AU24" s="931"/>
      <c r="AV24" s="931"/>
      <c r="AW24" s="931"/>
      <c r="AX24" s="931"/>
      <c r="AY24" s="931"/>
      <c r="AZ24" s="931"/>
      <c r="BA24" s="936" t="str">
        <f>指定登録依頼書!BA24</f>
        <v/>
      </c>
      <c r="BB24" s="761"/>
      <c r="BC24" s="761"/>
      <c r="BD24" s="761"/>
      <c r="BE24" s="761"/>
      <c r="BF24" s="761"/>
      <c r="BG24" s="761"/>
      <c r="BH24" s="761"/>
      <c r="BI24" s="761"/>
      <c r="BJ24" s="761"/>
      <c r="BK24" s="761"/>
      <c r="BL24" s="937"/>
      <c r="BM24" s="760" t="str">
        <f>指定登録依頼書!BM24</f>
        <v/>
      </c>
      <c r="BN24" s="761"/>
      <c r="BO24" s="761"/>
      <c r="BP24" s="761"/>
      <c r="BQ24" s="761"/>
      <c r="BR24" s="761"/>
      <c r="BS24" s="761"/>
      <c r="BT24" s="761"/>
      <c r="BU24" s="761"/>
      <c r="BV24" s="761"/>
      <c r="BW24" s="761"/>
      <c r="BX24" s="761"/>
      <c r="BY24" s="761"/>
      <c r="BZ24" s="761"/>
      <c r="CA24" s="845"/>
      <c r="CB24" s="846"/>
      <c r="CC24" s="846"/>
      <c r="CD24" s="846"/>
      <c r="CE24" s="846"/>
      <c r="CF24" s="846"/>
      <c r="CG24" s="846"/>
      <c r="CH24" s="846"/>
      <c r="CI24" s="846"/>
      <c r="CJ24" s="849"/>
      <c r="CK24" s="25"/>
      <c r="CL24" s="25"/>
      <c r="CN24" s="25"/>
      <c r="CO24" s="25"/>
      <c r="CP24" s="25"/>
      <c r="CR24" s="25"/>
      <c r="CS24" s="25"/>
      <c r="CT24" s="25"/>
      <c r="CU24" s="7"/>
      <c r="CV24" s="7"/>
      <c r="CW24" s="7"/>
      <c r="CX24" s="7"/>
    </row>
    <row r="25" spans="1:102" ht="15" customHeight="1" thickBot="1" x14ac:dyDescent="0.25">
      <c r="A25" s="851" t="s">
        <v>74</v>
      </c>
      <c r="B25" s="852"/>
      <c r="C25" s="932"/>
      <c r="D25" s="933"/>
      <c r="E25" s="933"/>
      <c r="F25" s="933"/>
      <c r="G25" s="933"/>
      <c r="H25" s="933"/>
      <c r="I25" s="933"/>
      <c r="J25" s="933"/>
      <c r="K25" s="933"/>
      <c r="L25" s="933"/>
      <c r="M25" s="933"/>
      <c r="N25" s="933"/>
      <c r="O25" s="933"/>
      <c r="P25" s="933"/>
      <c r="Q25" s="933"/>
      <c r="R25" s="933"/>
      <c r="S25" s="933"/>
      <c r="T25" s="933"/>
      <c r="U25" s="933"/>
      <c r="V25" s="933"/>
      <c r="W25" s="933"/>
      <c r="X25" s="933"/>
      <c r="Y25" s="933"/>
      <c r="Z25" s="933"/>
      <c r="AA25" s="933"/>
      <c r="AB25" s="933"/>
      <c r="AC25" s="933"/>
      <c r="AD25" s="933"/>
      <c r="AE25" s="933"/>
      <c r="AF25" s="933"/>
      <c r="AG25" s="933"/>
      <c r="AH25" s="933"/>
      <c r="AI25" s="933"/>
      <c r="AJ25" s="933"/>
      <c r="AK25" s="933"/>
      <c r="AL25" s="933"/>
      <c r="AM25" s="933"/>
      <c r="AN25" s="933"/>
      <c r="AO25" s="933"/>
      <c r="AP25" s="933"/>
      <c r="AQ25" s="933"/>
      <c r="AR25" s="933"/>
      <c r="AS25" s="933"/>
      <c r="AT25" s="933"/>
      <c r="AU25" s="933"/>
      <c r="AV25" s="933"/>
      <c r="AW25" s="933"/>
      <c r="AX25" s="933"/>
      <c r="AY25" s="933"/>
      <c r="AZ25" s="933"/>
      <c r="BA25" s="936"/>
      <c r="BB25" s="761"/>
      <c r="BC25" s="761"/>
      <c r="BD25" s="761"/>
      <c r="BE25" s="761"/>
      <c r="BF25" s="761"/>
      <c r="BG25" s="761"/>
      <c r="BH25" s="761"/>
      <c r="BI25" s="761"/>
      <c r="BJ25" s="761"/>
      <c r="BK25" s="761"/>
      <c r="BL25" s="937"/>
      <c r="BM25" s="760"/>
      <c r="BN25" s="761"/>
      <c r="BO25" s="761"/>
      <c r="BP25" s="761"/>
      <c r="BQ25" s="761"/>
      <c r="BR25" s="761"/>
      <c r="BS25" s="761"/>
      <c r="BT25" s="761"/>
      <c r="BU25" s="761"/>
      <c r="BV25" s="761"/>
      <c r="BW25" s="761"/>
      <c r="BX25" s="761"/>
      <c r="BY25" s="761"/>
      <c r="BZ25" s="761"/>
      <c r="CA25" s="847"/>
      <c r="CB25" s="848"/>
      <c r="CC25" s="848"/>
      <c r="CD25" s="848"/>
      <c r="CE25" s="848"/>
      <c r="CF25" s="848"/>
      <c r="CG25" s="848"/>
      <c r="CH25" s="848"/>
      <c r="CI25" s="848"/>
      <c r="CJ25" s="850"/>
      <c r="CK25" s="25"/>
      <c r="CL25" s="25"/>
      <c r="CM25" s="25"/>
      <c r="CN25" s="25"/>
      <c r="CO25" s="25"/>
      <c r="CP25" s="25"/>
      <c r="CQ25" s="25"/>
      <c r="CR25" s="25"/>
      <c r="CS25" s="25"/>
      <c r="CT25" s="25"/>
      <c r="CU25" s="7"/>
      <c r="CV25" s="7"/>
      <c r="CW25" s="7"/>
      <c r="CX25" s="7"/>
    </row>
    <row r="26" spans="1:102" ht="19.5" customHeight="1" thickTop="1" x14ac:dyDescent="0.2">
      <c r="A26" s="815" t="s">
        <v>177</v>
      </c>
      <c r="B26" s="816"/>
      <c r="C26" s="821" t="s">
        <v>227</v>
      </c>
      <c r="D26" s="822"/>
      <c r="E26" s="822"/>
      <c r="F26" s="822"/>
      <c r="G26" s="822"/>
      <c r="H26" s="822"/>
      <c r="I26" s="822"/>
      <c r="J26" s="822"/>
      <c r="K26" s="822"/>
      <c r="L26" s="822"/>
      <c r="M26" s="822"/>
      <c r="N26" s="822"/>
      <c r="O26" s="822"/>
      <c r="P26" s="823"/>
      <c r="Q26" s="824" t="s">
        <v>179</v>
      </c>
      <c r="R26" s="824"/>
      <c r="S26" s="824"/>
      <c r="T26" s="824"/>
      <c r="U26" s="824"/>
      <c r="V26" s="824"/>
      <c r="W26" s="824"/>
      <c r="X26" s="824"/>
      <c r="Y26" s="824"/>
      <c r="Z26" s="824"/>
      <c r="AA26" s="824"/>
      <c r="AB26" s="824"/>
      <c r="AC26" s="824"/>
      <c r="AD26" s="824"/>
      <c r="AE26" s="81"/>
      <c r="AF26" s="825" t="s">
        <v>180</v>
      </c>
      <c r="AG26" s="825"/>
      <c r="AH26" s="825"/>
      <c r="AI26" s="825"/>
      <c r="AJ26" s="825"/>
      <c r="AK26" s="825"/>
      <c r="AL26" s="825"/>
      <c r="AM26" s="825"/>
      <c r="AN26" s="825"/>
      <c r="AO26" s="825"/>
      <c r="AP26" s="825"/>
      <c r="AQ26" s="825"/>
      <c r="AR26" s="82"/>
      <c r="AS26" s="826" t="s">
        <v>181</v>
      </c>
      <c r="AT26" s="827"/>
      <c r="AU26" s="827"/>
      <c r="AV26" s="827"/>
      <c r="AW26" s="827"/>
      <c r="AX26" s="827"/>
      <c r="AY26" s="827"/>
      <c r="AZ26" s="827"/>
      <c r="BA26" s="853" t="s">
        <v>131</v>
      </c>
      <c r="BB26" s="854"/>
      <c r="BC26" s="854"/>
      <c r="BD26" s="854"/>
      <c r="BE26" s="854"/>
      <c r="BF26" s="854"/>
      <c r="BG26" s="854"/>
      <c r="BH26" s="854"/>
      <c r="BI26" s="854"/>
      <c r="BJ26" s="854"/>
      <c r="BK26" s="854"/>
      <c r="BL26" s="855"/>
      <c r="BM26" s="857" t="s">
        <v>130</v>
      </c>
      <c r="BN26" s="854"/>
      <c r="BO26" s="854"/>
      <c r="BP26" s="854"/>
      <c r="BQ26" s="854"/>
      <c r="BR26" s="854"/>
      <c r="BS26" s="854"/>
      <c r="BT26" s="854"/>
      <c r="BU26" s="854"/>
      <c r="BV26" s="854"/>
      <c r="BW26" s="854"/>
      <c r="BX26" s="854"/>
      <c r="BY26" s="854"/>
      <c r="BZ26" s="855"/>
      <c r="CA26" s="858" t="s">
        <v>132</v>
      </c>
      <c r="CB26" s="825"/>
      <c r="CC26" s="825"/>
      <c r="CD26" s="825"/>
      <c r="CE26" s="825"/>
      <c r="CF26" s="825"/>
      <c r="CG26" s="825"/>
      <c r="CH26" s="825"/>
      <c r="CI26" s="825"/>
      <c r="CJ26" s="859"/>
      <c r="CK26" s="7"/>
      <c r="CL26" s="7"/>
      <c r="CM26" s="7"/>
      <c r="CN26" s="7"/>
      <c r="CO26" s="7"/>
      <c r="CP26" s="7"/>
      <c r="CQ26" s="7"/>
      <c r="CR26" s="7"/>
      <c r="CS26" s="7"/>
      <c r="CT26" s="7"/>
      <c r="CU26" s="7"/>
      <c r="CV26" s="7"/>
      <c r="CW26" s="7"/>
      <c r="CX26" s="7"/>
    </row>
    <row r="27" spans="1:102" ht="7.5" customHeight="1" x14ac:dyDescent="0.2">
      <c r="A27" s="817"/>
      <c r="B27" s="818"/>
      <c r="C27" s="861" t="s">
        <v>182</v>
      </c>
      <c r="D27" s="862"/>
      <c r="E27" s="862"/>
      <c r="F27" s="862"/>
      <c r="G27" s="862"/>
      <c r="H27" s="862"/>
      <c r="I27" s="863"/>
      <c r="J27" s="861" t="s">
        <v>183</v>
      </c>
      <c r="K27" s="862"/>
      <c r="L27" s="862"/>
      <c r="M27" s="862"/>
      <c r="N27" s="862"/>
      <c r="O27" s="862"/>
      <c r="P27" s="863"/>
      <c r="Q27" s="744" t="s">
        <v>184</v>
      </c>
      <c r="R27" s="745"/>
      <c r="S27" s="745"/>
      <c r="T27" s="828"/>
      <c r="U27" s="864" t="s">
        <v>55</v>
      </c>
      <c r="V27" s="865"/>
      <c r="W27" s="865"/>
      <c r="X27" s="865"/>
      <c r="Y27" s="866"/>
      <c r="Z27" s="870" t="s">
        <v>185</v>
      </c>
      <c r="AA27" s="871"/>
      <c r="AB27" s="871"/>
      <c r="AC27" s="871"/>
      <c r="AD27" s="872"/>
      <c r="AE27" s="6"/>
      <c r="AF27" s="731"/>
      <c r="AG27" s="731"/>
      <c r="AH27" s="731"/>
      <c r="AI27" s="731"/>
      <c r="AJ27" s="731"/>
      <c r="AK27" s="731"/>
      <c r="AL27" s="731"/>
      <c r="AM27" s="731"/>
      <c r="AN27" s="731"/>
      <c r="AO27" s="731"/>
      <c r="AP27" s="731"/>
      <c r="AQ27" s="731"/>
      <c r="AR27" s="94"/>
      <c r="AS27" s="811"/>
      <c r="AT27" s="812"/>
      <c r="AU27" s="812"/>
      <c r="AV27" s="812"/>
      <c r="AW27" s="812"/>
      <c r="AX27" s="812"/>
      <c r="AY27" s="812"/>
      <c r="AZ27" s="812"/>
      <c r="BA27" s="856"/>
      <c r="BB27" s="780"/>
      <c r="BC27" s="780"/>
      <c r="BD27" s="780"/>
      <c r="BE27" s="780"/>
      <c r="BF27" s="780"/>
      <c r="BG27" s="780"/>
      <c r="BH27" s="780"/>
      <c r="BI27" s="780"/>
      <c r="BJ27" s="780"/>
      <c r="BK27" s="780"/>
      <c r="BL27" s="782"/>
      <c r="BM27" s="779"/>
      <c r="BN27" s="780"/>
      <c r="BO27" s="780"/>
      <c r="BP27" s="780"/>
      <c r="BQ27" s="780"/>
      <c r="BR27" s="780"/>
      <c r="BS27" s="780"/>
      <c r="BT27" s="780"/>
      <c r="BU27" s="780"/>
      <c r="BV27" s="780"/>
      <c r="BW27" s="780"/>
      <c r="BX27" s="780"/>
      <c r="BY27" s="780"/>
      <c r="BZ27" s="782"/>
      <c r="CA27" s="779"/>
      <c r="CB27" s="780"/>
      <c r="CC27" s="780"/>
      <c r="CD27" s="780"/>
      <c r="CE27" s="780"/>
      <c r="CF27" s="780"/>
      <c r="CG27" s="780"/>
      <c r="CH27" s="780"/>
      <c r="CI27" s="780"/>
      <c r="CJ27" s="860"/>
      <c r="CK27" s="7"/>
      <c r="CL27" s="7"/>
      <c r="CM27" s="7"/>
      <c r="CN27" s="7"/>
      <c r="CO27" s="7"/>
      <c r="CP27" s="7"/>
      <c r="CQ27" s="7"/>
      <c r="CR27" s="7"/>
      <c r="CS27" s="7"/>
      <c r="CT27" s="7"/>
      <c r="CU27" s="7"/>
      <c r="CV27" s="7"/>
      <c r="CW27" s="7"/>
      <c r="CX27" s="7"/>
    </row>
    <row r="28" spans="1:102" ht="21.75" customHeight="1" x14ac:dyDescent="0.2">
      <c r="A28" s="817"/>
      <c r="B28" s="818"/>
      <c r="C28" s="861"/>
      <c r="D28" s="862"/>
      <c r="E28" s="862"/>
      <c r="F28" s="862"/>
      <c r="G28" s="862"/>
      <c r="H28" s="862"/>
      <c r="I28" s="863"/>
      <c r="J28" s="861"/>
      <c r="K28" s="862"/>
      <c r="L28" s="862"/>
      <c r="M28" s="862"/>
      <c r="N28" s="862"/>
      <c r="O28" s="862"/>
      <c r="P28" s="863"/>
      <c r="Q28" s="779"/>
      <c r="R28" s="780"/>
      <c r="S28" s="780"/>
      <c r="T28" s="782"/>
      <c r="U28" s="867"/>
      <c r="V28" s="868"/>
      <c r="W28" s="868"/>
      <c r="X28" s="868"/>
      <c r="Y28" s="869"/>
      <c r="Z28" s="873"/>
      <c r="AA28" s="874"/>
      <c r="AB28" s="874"/>
      <c r="AC28" s="874"/>
      <c r="AD28" s="875"/>
      <c r="AE28" s="5"/>
      <c r="AF28" s="780"/>
      <c r="AG28" s="780"/>
      <c r="AH28" s="780"/>
      <c r="AI28" s="780"/>
      <c r="AJ28" s="780"/>
      <c r="AK28" s="780"/>
      <c r="AL28" s="780"/>
      <c r="AM28" s="780"/>
      <c r="AN28" s="780"/>
      <c r="AO28" s="780"/>
      <c r="AP28" s="780"/>
      <c r="AQ28" s="780"/>
      <c r="AR28" s="95"/>
      <c r="AS28" s="813"/>
      <c r="AT28" s="814"/>
      <c r="AU28" s="814"/>
      <c r="AV28" s="814"/>
      <c r="AW28" s="814"/>
      <c r="AX28" s="814"/>
      <c r="AY28" s="814"/>
      <c r="AZ28" s="814"/>
      <c r="BA28" s="876" t="s">
        <v>186</v>
      </c>
      <c r="BB28" s="877"/>
      <c r="BC28" s="877"/>
      <c r="BD28" s="877"/>
      <c r="BE28" s="877"/>
      <c r="BF28" s="878"/>
      <c r="BG28" s="879" t="s">
        <v>187</v>
      </c>
      <c r="BH28" s="877"/>
      <c r="BI28" s="877"/>
      <c r="BJ28" s="877"/>
      <c r="BK28" s="877"/>
      <c r="BL28" s="880"/>
      <c r="BM28" s="881" t="s">
        <v>188</v>
      </c>
      <c r="BN28" s="882"/>
      <c r="BO28" s="882"/>
      <c r="BP28" s="882"/>
      <c r="BQ28" s="882"/>
      <c r="BR28" s="882"/>
      <c r="BS28" s="882"/>
      <c r="BT28" s="887" t="s">
        <v>189</v>
      </c>
      <c r="BU28" s="887"/>
      <c r="BV28" s="887"/>
      <c r="BW28" s="887"/>
      <c r="BX28" s="887"/>
      <c r="BY28" s="887"/>
      <c r="BZ28" s="888"/>
      <c r="CA28" s="893" t="s">
        <v>190</v>
      </c>
      <c r="CB28" s="894"/>
      <c r="CC28" s="894"/>
      <c r="CD28" s="894"/>
      <c r="CE28" s="894"/>
      <c r="CF28" s="894"/>
      <c r="CG28" s="894"/>
      <c r="CH28" s="894"/>
      <c r="CI28" s="894"/>
      <c r="CJ28" s="895"/>
      <c r="CK28" s="26"/>
      <c r="CL28" s="26"/>
      <c r="CM28" s="26"/>
      <c r="CN28" s="26"/>
      <c r="CO28" s="26"/>
      <c r="CP28" s="26"/>
      <c r="CQ28" s="26"/>
      <c r="CR28" s="26"/>
      <c r="CS28" s="26"/>
      <c r="CT28" s="26"/>
      <c r="CU28" s="26"/>
      <c r="CV28" s="26"/>
      <c r="CW28" s="26"/>
      <c r="CX28" s="26"/>
    </row>
    <row r="29" spans="1:102" ht="18.75" customHeight="1" x14ac:dyDescent="0.2">
      <c r="A29" s="817"/>
      <c r="B29" s="818"/>
      <c r="C29" s="744" t="str">
        <f>指定登録依頼書!C29</f>
        <v>昭和</v>
      </c>
      <c r="D29" s="745"/>
      <c r="E29" s="902" t="str">
        <f>指定登録依頼書!E29</f>
        <v/>
      </c>
      <c r="F29" s="902"/>
      <c r="G29" s="745" t="s">
        <v>41</v>
      </c>
      <c r="H29" s="745"/>
      <c r="I29" s="93"/>
      <c r="J29" s="903" t="str">
        <f>指定登録依頼書!J29</f>
        <v/>
      </c>
      <c r="K29" s="904"/>
      <c r="L29" s="904"/>
      <c r="M29" s="904"/>
      <c r="N29" s="745" t="s">
        <v>41</v>
      </c>
      <c r="O29" s="745"/>
      <c r="P29" s="93"/>
      <c r="Q29" s="783" t="str">
        <f>指定登録依頼書!Q29</f>
        <v/>
      </c>
      <c r="R29" s="784"/>
      <c r="S29" s="784"/>
      <c r="T29" s="211" t="s">
        <v>56</v>
      </c>
      <c r="U29" s="785" t="str">
        <f>指定登録依頼書!U29</f>
        <v/>
      </c>
      <c r="V29" s="786"/>
      <c r="W29" s="786"/>
      <c r="X29" s="745" t="s">
        <v>191</v>
      </c>
      <c r="Y29" s="745"/>
      <c r="Z29" s="789" t="str">
        <f>指定登録依頼書!Z29</f>
        <v/>
      </c>
      <c r="AA29" s="790"/>
      <c r="AB29" s="790"/>
      <c r="AC29" s="791" t="s">
        <v>191</v>
      </c>
      <c r="AD29" s="792"/>
      <c r="AE29" s="744" t="s">
        <v>192</v>
      </c>
      <c r="AF29" s="745"/>
      <c r="AG29" s="745"/>
      <c r="AH29" s="745"/>
      <c r="AI29" s="745"/>
      <c r="AJ29" s="828"/>
      <c r="AK29" s="795" t="str">
        <f>指定登録依頼書!AK29</f>
        <v/>
      </c>
      <c r="AL29" s="796"/>
      <c r="AM29" s="796"/>
      <c r="AN29" s="796"/>
      <c r="AO29" s="796"/>
      <c r="AP29" s="745" t="s">
        <v>191</v>
      </c>
      <c r="AQ29" s="745"/>
      <c r="AR29" s="828"/>
      <c r="AS29" s="829" t="str">
        <f>指定登録依頼書!AS29</f>
        <v/>
      </c>
      <c r="AT29" s="830"/>
      <c r="AU29" s="830"/>
      <c r="AV29" s="830"/>
      <c r="AW29" s="830"/>
      <c r="AX29" s="745" t="s">
        <v>193</v>
      </c>
      <c r="AY29" s="745"/>
      <c r="AZ29" s="745"/>
      <c r="BA29" s="764" t="s">
        <v>194</v>
      </c>
      <c r="BB29" s="765"/>
      <c r="BC29" s="765"/>
      <c r="BD29" s="765"/>
      <c r="BE29" s="765"/>
      <c r="BF29" s="765"/>
      <c r="BG29" s="768" t="s">
        <v>195</v>
      </c>
      <c r="BH29" s="765"/>
      <c r="BI29" s="765"/>
      <c r="BJ29" s="765"/>
      <c r="BK29" s="765"/>
      <c r="BL29" s="769"/>
      <c r="BM29" s="883"/>
      <c r="BN29" s="884"/>
      <c r="BO29" s="884"/>
      <c r="BP29" s="884"/>
      <c r="BQ29" s="884"/>
      <c r="BR29" s="884"/>
      <c r="BS29" s="884"/>
      <c r="BT29" s="889"/>
      <c r="BU29" s="889"/>
      <c r="BV29" s="889"/>
      <c r="BW29" s="889"/>
      <c r="BX29" s="889"/>
      <c r="BY29" s="889"/>
      <c r="BZ29" s="890"/>
      <c r="CA29" s="896"/>
      <c r="CB29" s="897"/>
      <c r="CC29" s="897"/>
      <c r="CD29" s="897"/>
      <c r="CE29" s="897"/>
      <c r="CF29" s="897"/>
      <c r="CG29" s="897"/>
      <c r="CH29" s="897"/>
      <c r="CI29" s="897"/>
      <c r="CJ29" s="898"/>
      <c r="CK29" s="26"/>
      <c r="CL29" s="26"/>
      <c r="CM29" s="26"/>
      <c r="CN29" s="26"/>
      <c r="CO29" s="26"/>
      <c r="CP29" s="26"/>
      <c r="CQ29" s="26"/>
      <c r="CR29" s="26"/>
      <c r="CS29" s="26"/>
      <c r="CT29" s="26"/>
      <c r="CU29" s="26"/>
      <c r="CV29" s="26"/>
      <c r="CW29" s="26"/>
      <c r="CX29" s="26"/>
    </row>
    <row r="30" spans="1:102" ht="18.75" customHeight="1" x14ac:dyDescent="0.2">
      <c r="A30" s="817"/>
      <c r="B30" s="818"/>
      <c r="C30" s="771" t="str">
        <f>指定登録依頼書!C30</f>
        <v>　～昭和63年度</v>
      </c>
      <c r="D30" s="772"/>
      <c r="E30" s="772"/>
      <c r="F30" s="772"/>
      <c r="G30" s="772"/>
      <c r="H30" s="772"/>
      <c r="I30" s="773"/>
      <c r="J30" s="774" t="str">
        <f>指定登録依頼書!J30</f>
        <v/>
      </c>
      <c r="K30" s="775"/>
      <c r="L30" s="775"/>
      <c r="N30" s="189"/>
      <c r="O30" s="189"/>
      <c r="P30" s="187" t="s">
        <v>196</v>
      </c>
      <c r="Q30" s="776" t="str">
        <f>指定登録依頼書!Q30</f>
        <v/>
      </c>
      <c r="R30" s="777"/>
      <c r="S30" s="777"/>
      <c r="T30" s="778"/>
      <c r="U30" s="787"/>
      <c r="V30" s="788"/>
      <c r="W30" s="788"/>
      <c r="X30" s="780"/>
      <c r="Y30" s="780"/>
      <c r="Z30" s="789"/>
      <c r="AA30" s="790"/>
      <c r="AB30" s="790"/>
      <c r="AC30" s="793"/>
      <c r="AD30" s="794"/>
      <c r="AE30" s="779"/>
      <c r="AF30" s="780"/>
      <c r="AG30" s="780"/>
      <c r="AH30" s="780"/>
      <c r="AI30" s="780"/>
      <c r="AJ30" s="782"/>
      <c r="AK30" s="779" t="s">
        <v>36</v>
      </c>
      <c r="AL30" s="780"/>
      <c r="AM30" s="781" t="str">
        <f>指定登録依頼書!AM30</f>
        <v/>
      </c>
      <c r="AN30" s="781"/>
      <c r="AO30" s="781"/>
      <c r="AP30" s="780" t="s">
        <v>197</v>
      </c>
      <c r="AQ30" s="780"/>
      <c r="AR30" s="782"/>
      <c r="AS30" s="831"/>
      <c r="AT30" s="805"/>
      <c r="AU30" s="805"/>
      <c r="AV30" s="805"/>
      <c r="AW30" s="805"/>
      <c r="AX30" s="780"/>
      <c r="AY30" s="780"/>
      <c r="AZ30" s="780"/>
      <c r="BA30" s="764"/>
      <c r="BB30" s="765"/>
      <c r="BC30" s="765"/>
      <c r="BD30" s="765"/>
      <c r="BE30" s="765"/>
      <c r="BF30" s="765"/>
      <c r="BG30" s="765"/>
      <c r="BH30" s="765"/>
      <c r="BI30" s="765"/>
      <c r="BJ30" s="765"/>
      <c r="BK30" s="765"/>
      <c r="BL30" s="769"/>
      <c r="BM30" s="883"/>
      <c r="BN30" s="884"/>
      <c r="BO30" s="884"/>
      <c r="BP30" s="884"/>
      <c r="BQ30" s="884"/>
      <c r="BR30" s="884"/>
      <c r="BS30" s="884"/>
      <c r="BT30" s="889"/>
      <c r="BU30" s="889"/>
      <c r="BV30" s="889"/>
      <c r="BW30" s="889"/>
      <c r="BX30" s="889"/>
      <c r="BY30" s="889"/>
      <c r="BZ30" s="890"/>
      <c r="CA30" s="896"/>
      <c r="CB30" s="897"/>
      <c r="CC30" s="897"/>
      <c r="CD30" s="897"/>
      <c r="CE30" s="897"/>
      <c r="CF30" s="897"/>
      <c r="CG30" s="897"/>
      <c r="CH30" s="897"/>
      <c r="CI30" s="897"/>
      <c r="CJ30" s="898"/>
      <c r="CK30" s="26"/>
      <c r="CL30" s="26"/>
      <c r="CM30" s="26"/>
      <c r="CN30" s="26"/>
      <c r="CO30" s="26"/>
      <c r="CP30" s="26"/>
      <c r="CQ30" s="26"/>
      <c r="CR30" s="26"/>
      <c r="CS30" s="26"/>
      <c r="CT30" s="26"/>
      <c r="CU30" s="26"/>
      <c r="CV30" s="26"/>
      <c r="CW30" s="26"/>
      <c r="CX30" s="26"/>
    </row>
    <row r="31" spans="1:102" ht="18.75" customHeight="1" x14ac:dyDescent="0.2">
      <c r="A31" s="817"/>
      <c r="B31" s="818"/>
      <c r="C31" s="88"/>
      <c r="D31" s="89"/>
      <c r="E31" s="89"/>
      <c r="F31" s="89"/>
      <c r="G31" s="89"/>
      <c r="H31" s="89"/>
      <c r="I31" s="93"/>
      <c r="J31" s="88"/>
      <c r="K31" s="89"/>
      <c r="L31" s="89"/>
      <c r="M31" s="89"/>
      <c r="N31" s="89"/>
      <c r="O31" s="89"/>
      <c r="P31" s="93"/>
      <c r="Q31" s="783" t="str">
        <f>指定登録依頼書!Q31</f>
        <v/>
      </c>
      <c r="R31" s="784"/>
      <c r="S31" s="784"/>
      <c r="T31" s="211" t="s">
        <v>56</v>
      </c>
      <c r="U31" s="785" t="str">
        <f>指定登録依頼書!U31</f>
        <v/>
      </c>
      <c r="V31" s="786"/>
      <c r="W31" s="786"/>
      <c r="X31" s="745" t="s">
        <v>191</v>
      </c>
      <c r="Y31" s="745"/>
      <c r="Z31" s="789" t="str">
        <f>指定登録依頼書!Z31</f>
        <v/>
      </c>
      <c r="AA31" s="790"/>
      <c r="AB31" s="790"/>
      <c r="AC31" s="791" t="s">
        <v>191</v>
      </c>
      <c r="AD31" s="792"/>
      <c r="AE31" s="836" t="s">
        <v>69</v>
      </c>
      <c r="AF31" s="792"/>
      <c r="AG31" s="745" t="s">
        <v>70</v>
      </c>
      <c r="AH31" s="745"/>
      <c r="AI31" s="745"/>
      <c r="AJ31" s="828"/>
      <c r="AK31" s="795" t="str">
        <f>指定登録依頼書!AK31</f>
        <v/>
      </c>
      <c r="AL31" s="796"/>
      <c r="AM31" s="796"/>
      <c r="AN31" s="796"/>
      <c r="AO31" s="796"/>
      <c r="AP31" s="745" t="s">
        <v>191</v>
      </c>
      <c r="AQ31" s="745"/>
      <c r="AR31" s="828"/>
      <c r="AS31" s="809" t="s">
        <v>198</v>
      </c>
      <c r="AT31" s="810"/>
      <c r="AU31" s="810"/>
      <c r="AV31" s="810"/>
      <c r="AW31" s="810"/>
      <c r="AX31" s="810"/>
      <c r="AY31" s="810"/>
      <c r="AZ31" s="810"/>
      <c r="BA31" s="764"/>
      <c r="BB31" s="765"/>
      <c r="BC31" s="765"/>
      <c r="BD31" s="765"/>
      <c r="BE31" s="765"/>
      <c r="BF31" s="765"/>
      <c r="BG31" s="765"/>
      <c r="BH31" s="765"/>
      <c r="BI31" s="765"/>
      <c r="BJ31" s="765"/>
      <c r="BK31" s="765"/>
      <c r="BL31" s="769"/>
      <c r="BM31" s="883"/>
      <c r="BN31" s="884"/>
      <c r="BO31" s="884"/>
      <c r="BP31" s="884"/>
      <c r="BQ31" s="884"/>
      <c r="BR31" s="884"/>
      <c r="BS31" s="884"/>
      <c r="BT31" s="889"/>
      <c r="BU31" s="889"/>
      <c r="BV31" s="889"/>
      <c r="BW31" s="889"/>
      <c r="BX31" s="889"/>
      <c r="BY31" s="889"/>
      <c r="BZ31" s="890"/>
      <c r="CA31" s="896"/>
      <c r="CB31" s="897"/>
      <c r="CC31" s="897"/>
      <c r="CD31" s="897"/>
      <c r="CE31" s="897"/>
      <c r="CF31" s="897"/>
      <c r="CG31" s="897"/>
      <c r="CH31" s="897"/>
      <c r="CI31" s="897"/>
      <c r="CJ31" s="898"/>
      <c r="CK31" s="26"/>
      <c r="CL31" s="26"/>
      <c r="CM31" s="26"/>
      <c r="CN31" s="26"/>
      <c r="CO31" s="26"/>
      <c r="CP31" s="26"/>
      <c r="CQ31" s="26"/>
      <c r="CR31" s="26"/>
      <c r="CS31" s="26"/>
      <c r="CT31" s="26"/>
      <c r="CU31" s="26"/>
      <c r="CV31" s="26"/>
      <c r="CW31" s="26"/>
      <c r="CX31" s="26"/>
    </row>
    <row r="32" spans="1:102" ht="18.75" customHeight="1" x14ac:dyDescent="0.2">
      <c r="A32" s="817"/>
      <c r="B32" s="818"/>
      <c r="C32" s="799" t="str">
        <f>指定登録依頼書!C32</f>
        <v/>
      </c>
      <c r="D32" s="800"/>
      <c r="E32" s="800"/>
      <c r="F32" s="800"/>
      <c r="G32" s="730" t="s">
        <v>199</v>
      </c>
      <c r="H32" s="730"/>
      <c r="I32" s="801"/>
      <c r="J32" s="802" t="str">
        <f>指定登録依頼書!J32</f>
        <v/>
      </c>
      <c r="K32" s="803"/>
      <c r="L32" s="803"/>
      <c r="M32" s="803"/>
      <c r="N32" s="730" t="s">
        <v>191</v>
      </c>
      <c r="O32" s="730"/>
      <c r="P32" s="801"/>
      <c r="Q32" s="776" t="str">
        <f>指定登録依頼書!Q32</f>
        <v/>
      </c>
      <c r="R32" s="777"/>
      <c r="S32" s="777"/>
      <c r="T32" s="778"/>
      <c r="U32" s="787"/>
      <c r="V32" s="788"/>
      <c r="W32" s="788"/>
      <c r="X32" s="780"/>
      <c r="Y32" s="780"/>
      <c r="Z32" s="789"/>
      <c r="AA32" s="790"/>
      <c r="AB32" s="790"/>
      <c r="AC32" s="793"/>
      <c r="AD32" s="794"/>
      <c r="AE32" s="837"/>
      <c r="AF32" s="801"/>
      <c r="AG32" s="780"/>
      <c r="AH32" s="780"/>
      <c r="AI32" s="780"/>
      <c r="AJ32" s="782"/>
      <c r="AK32" s="797"/>
      <c r="AL32" s="798"/>
      <c r="AM32" s="798"/>
      <c r="AN32" s="798"/>
      <c r="AO32" s="798"/>
      <c r="AP32" s="780"/>
      <c r="AQ32" s="780"/>
      <c r="AR32" s="782"/>
      <c r="AS32" s="811"/>
      <c r="AT32" s="812"/>
      <c r="AU32" s="812"/>
      <c r="AV32" s="812"/>
      <c r="AW32" s="812"/>
      <c r="AX32" s="812"/>
      <c r="AY32" s="812"/>
      <c r="AZ32" s="812"/>
      <c r="BA32" s="764"/>
      <c r="BB32" s="765"/>
      <c r="BC32" s="765"/>
      <c r="BD32" s="765"/>
      <c r="BE32" s="765"/>
      <c r="BF32" s="765"/>
      <c r="BG32" s="765"/>
      <c r="BH32" s="765"/>
      <c r="BI32" s="765"/>
      <c r="BJ32" s="765"/>
      <c r="BK32" s="765"/>
      <c r="BL32" s="769"/>
      <c r="BM32" s="883"/>
      <c r="BN32" s="884"/>
      <c r="BO32" s="884"/>
      <c r="BP32" s="884"/>
      <c r="BQ32" s="884"/>
      <c r="BR32" s="884"/>
      <c r="BS32" s="884"/>
      <c r="BT32" s="889"/>
      <c r="BU32" s="889"/>
      <c r="BV32" s="889"/>
      <c r="BW32" s="889"/>
      <c r="BX32" s="889"/>
      <c r="BY32" s="889"/>
      <c r="BZ32" s="890"/>
      <c r="CA32" s="896"/>
      <c r="CB32" s="897"/>
      <c r="CC32" s="897"/>
      <c r="CD32" s="897"/>
      <c r="CE32" s="897"/>
      <c r="CF32" s="897"/>
      <c r="CG32" s="897"/>
      <c r="CH32" s="897"/>
      <c r="CI32" s="897"/>
      <c r="CJ32" s="898"/>
      <c r="CK32" s="26"/>
      <c r="CL32" s="26"/>
      <c r="CM32" s="26"/>
      <c r="CN32" s="26"/>
      <c r="CO32" s="26"/>
      <c r="CP32" s="26"/>
      <c r="CQ32" s="26"/>
      <c r="CR32" s="26"/>
      <c r="CS32" s="26"/>
      <c r="CT32" s="26"/>
      <c r="CU32" s="26"/>
      <c r="CV32" s="26"/>
      <c r="CW32" s="26"/>
      <c r="CX32" s="26"/>
    </row>
    <row r="33" spans="1:102" ht="18.75" customHeight="1" x14ac:dyDescent="0.2">
      <c r="A33" s="817"/>
      <c r="B33" s="818"/>
      <c r="C33" s="799"/>
      <c r="D33" s="800"/>
      <c r="E33" s="800"/>
      <c r="F33" s="800"/>
      <c r="G33" s="730"/>
      <c r="H33" s="730"/>
      <c r="I33" s="801"/>
      <c r="J33" s="802"/>
      <c r="K33" s="803"/>
      <c r="L33" s="803"/>
      <c r="M33" s="803"/>
      <c r="N33" s="730"/>
      <c r="O33" s="730"/>
      <c r="P33" s="801"/>
      <c r="Q33" s="783" t="str">
        <f>指定登録依頼書!Q33</f>
        <v/>
      </c>
      <c r="R33" s="784"/>
      <c r="S33" s="784"/>
      <c r="T33" s="211" t="s">
        <v>56</v>
      </c>
      <c r="U33" s="785" t="str">
        <f>指定登録依頼書!U33</f>
        <v/>
      </c>
      <c r="V33" s="786"/>
      <c r="W33" s="786"/>
      <c r="X33" s="745" t="s">
        <v>191</v>
      </c>
      <c r="Y33" s="745"/>
      <c r="Z33" s="789" t="str">
        <f>指定登録依頼書!Z33</f>
        <v/>
      </c>
      <c r="AA33" s="790"/>
      <c r="AB33" s="790"/>
      <c r="AC33" s="791" t="s">
        <v>191</v>
      </c>
      <c r="AD33" s="792"/>
      <c r="AE33" s="837"/>
      <c r="AF33" s="801"/>
      <c r="AG33" s="841" t="s">
        <v>72</v>
      </c>
      <c r="AH33" s="841"/>
      <c r="AI33" s="841"/>
      <c r="AJ33" s="842"/>
      <c r="AK33" s="795" t="str">
        <f>指定登録依頼書!AK33</f>
        <v/>
      </c>
      <c r="AL33" s="796"/>
      <c r="AM33" s="796"/>
      <c r="AN33" s="796"/>
      <c r="AO33" s="796"/>
      <c r="AP33" s="745" t="s">
        <v>191</v>
      </c>
      <c r="AQ33" s="745"/>
      <c r="AR33" s="828"/>
      <c r="AS33" s="811"/>
      <c r="AT33" s="812"/>
      <c r="AU33" s="812"/>
      <c r="AV33" s="812"/>
      <c r="AW33" s="812"/>
      <c r="AX33" s="812"/>
      <c r="AY33" s="812"/>
      <c r="AZ33" s="812"/>
      <c r="BA33" s="764"/>
      <c r="BB33" s="765"/>
      <c r="BC33" s="765"/>
      <c r="BD33" s="765"/>
      <c r="BE33" s="765"/>
      <c r="BF33" s="765"/>
      <c r="BG33" s="765"/>
      <c r="BH33" s="765"/>
      <c r="BI33" s="765"/>
      <c r="BJ33" s="765"/>
      <c r="BK33" s="765"/>
      <c r="BL33" s="769"/>
      <c r="BM33" s="883"/>
      <c r="BN33" s="884"/>
      <c r="BO33" s="884"/>
      <c r="BP33" s="884"/>
      <c r="BQ33" s="884"/>
      <c r="BR33" s="884"/>
      <c r="BS33" s="884"/>
      <c r="BT33" s="889"/>
      <c r="BU33" s="889"/>
      <c r="BV33" s="889"/>
      <c r="BW33" s="889"/>
      <c r="BX33" s="889"/>
      <c r="BY33" s="889"/>
      <c r="BZ33" s="890"/>
      <c r="CA33" s="896"/>
      <c r="CB33" s="897"/>
      <c r="CC33" s="897"/>
      <c r="CD33" s="897"/>
      <c r="CE33" s="897"/>
      <c r="CF33" s="897"/>
      <c r="CG33" s="897"/>
      <c r="CH33" s="897"/>
      <c r="CI33" s="897"/>
      <c r="CJ33" s="898"/>
      <c r="CK33" s="26"/>
      <c r="CL33" s="26"/>
      <c r="CM33" s="26"/>
      <c r="CN33" s="26"/>
      <c r="CO33" s="26"/>
      <c r="CP33" s="26"/>
      <c r="CQ33" s="26"/>
      <c r="CR33" s="26"/>
      <c r="CS33" s="26"/>
      <c r="CT33" s="26"/>
      <c r="CU33" s="26"/>
      <c r="CV33" s="26"/>
      <c r="CW33" s="26"/>
      <c r="CX33" s="26"/>
    </row>
    <row r="34" spans="1:102" ht="18.75" customHeight="1" x14ac:dyDescent="0.2">
      <c r="A34" s="817"/>
      <c r="B34" s="818"/>
      <c r="C34" s="807" t="s">
        <v>36</v>
      </c>
      <c r="D34" s="808" t="str">
        <f>指定登録依頼書!D34</f>
        <v/>
      </c>
      <c r="E34" s="808"/>
      <c r="F34" s="808"/>
      <c r="G34" s="808"/>
      <c r="H34" s="730" t="s">
        <v>197</v>
      </c>
      <c r="I34" s="801"/>
      <c r="J34" s="807" t="s">
        <v>36</v>
      </c>
      <c r="K34" s="808" t="str">
        <f>指定登録依頼書!K34</f>
        <v/>
      </c>
      <c r="L34" s="808"/>
      <c r="M34" s="808"/>
      <c r="N34" s="808"/>
      <c r="O34" s="742" t="s">
        <v>197</v>
      </c>
      <c r="P34" s="743"/>
      <c r="Q34" s="776" t="str">
        <f>指定登録依頼書!Q34</f>
        <v/>
      </c>
      <c r="R34" s="777"/>
      <c r="S34" s="777"/>
      <c r="T34" s="778"/>
      <c r="U34" s="787"/>
      <c r="V34" s="788"/>
      <c r="W34" s="788"/>
      <c r="X34" s="780"/>
      <c r="Y34" s="780"/>
      <c r="Z34" s="789"/>
      <c r="AA34" s="790"/>
      <c r="AB34" s="790"/>
      <c r="AC34" s="793"/>
      <c r="AD34" s="794"/>
      <c r="AE34" s="837"/>
      <c r="AF34" s="801"/>
      <c r="AG34" s="843"/>
      <c r="AH34" s="843"/>
      <c r="AI34" s="843"/>
      <c r="AJ34" s="844"/>
      <c r="AK34" s="797"/>
      <c r="AL34" s="798"/>
      <c r="AM34" s="798"/>
      <c r="AN34" s="798"/>
      <c r="AO34" s="798"/>
      <c r="AP34" s="780"/>
      <c r="AQ34" s="780"/>
      <c r="AR34" s="782"/>
      <c r="AS34" s="813"/>
      <c r="AT34" s="814"/>
      <c r="AU34" s="814"/>
      <c r="AV34" s="814"/>
      <c r="AW34" s="814"/>
      <c r="AX34" s="814"/>
      <c r="AY34" s="814"/>
      <c r="AZ34" s="814"/>
      <c r="BA34" s="764"/>
      <c r="BB34" s="765"/>
      <c r="BC34" s="765"/>
      <c r="BD34" s="765"/>
      <c r="BE34" s="765"/>
      <c r="BF34" s="765"/>
      <c r="BG34" s="765"/>
      <c r="BH34" s="765"/>
      <c r="BI34" s="765"/>
      <c r="BJ34" s="765"/>
      <c r="BK34" s="765"/>
      <c r="BL34" s="769"/>
      <c r="BM34" s="883"/>
      <c r="BN34" s="884"/>
      <c r="BO34" s="884"/>
      <c r="BP34" s="884"/>
      <c r="BQ34" s="884"/>
      <c r="BR34" s="884"/>
      <c r="BS34" s="884"/>
      <c r="BT34" s="889"/>
      <c r="BU34" s="889"/>
      <c r="BV34" s="889"/>
      <c r="BW34" s="889"/>
      <c r="BX34" s="889"/>
      <c r="BY34" s="889"/>
      <c r="BZ34" s="890"/>
      <c r="CA34" s="896"/>
      <c r="CB34" s="897"/>
      <c r="CC34" s="897"/>
      <c r="CD34" s="897"/>
      <c r="CE34" s="897"/>
      <c r="CF34" s="897"/>
      <c r="CG34" s="897"/>
      <c r="CH34" s="897"/>
      <c r="CI34" s="897"/>
      <c r="CJ34" s="898"/>
      <c r="CK34" s="26"/>
      <c r="CL34" s="26"/>
      <c r="CM34" s="26"/>
      <c r="CN34" s="26"/>
      <c r="CO34" s="26"/>
      <c r="CP34" s="26"/>
      <c r="CQ34" s="26"/>
      <c r="CR34" s="26"/>
      <c r="CS34" s="26"/>
      <c r="CT34" s="26"/>
      <c r="CU34" s="26"/>
      <c r="CV34" s="26"/>
      <c r="CW34" s="26"/>
      <c r="CX34" s="26"/>
    </row>
    <row r="35" spans="1:102" ht="18.75" customHeight="1" x14ac:dyDescent="0.2">
      <c r="A35" s="817"/>
      <c r="B35" s="818"/>
      <c r="C35" s="807"/>
      <c r="D35" s="808"/>
      <c r="E35" s="808"/>
      <c r="F35" s="808"/>
      <c r="G35" s="808"/>
      <c r="H35" s="730"/>
      <c r="I35" s="801"/>
      <c r="J35" s="807"/>
      <c r="K35" s="808"/>
      <c r="L35" s="808"/>
      <c r="M35" s="808"/>
      <c r="N35" s="808"/>
      <c r="O35" s="742"/>
      <c r="P35" s="743"/>
      <c r="Q35" s="783" t="str">
        <f>指定登録依頼書!Q35</f>
        <v/>
      </c>
      <c r="R35" s="784"/>
      <c r="S35" s="784"/>
      <c r="T35" s="211" t="s">
        <v>56</v>
      </c>
      <c r="U35" s="785" t="str">
        <f>指定登録依頼書!U35</f>
        <v/>
      </c>
      <c r="V35" s="786"/>
      <c r="W35" s="786"/>
      <c r="X35" s="745" t="s">
        <v>191</v>
      </c>
      <c r="Y35" s="745"/>
      <c r="Z35" s="789" t="str">
        <f>指定登録依頼書!Z35</f>
        <v/>
      </c>
      <c r="AA35" s="790" t="str">
        <f>IF(ISNUMBER(★入力シート★!X32),★入力シート★!X32,★入力シート★!X32&amp;"")</f>
        <v>[mSv]</v>
      </c>
      <c r="AB35" s="790" t="str">
        <f>IF(ISNUMBER(★入力シート★!Y32),★入力シート★!Y32,★入力シート★!Y32&amp;"")</f>
        <v/>
      </c>
      <c r="AC35" s="791" t="s">
        <v>191</v>
      </c>
      <c r="AD35" s="792"/>
      <c r="AE35" s="837"/>
      <c r="AF35" s="801"/>
      <c r="AG35" s="745" t="s">
        <v>73</v>
      </c>
      <c r="AH35" s="745"/>
      <c r="AI35" s="745"/>
      <c r="AJ35" s="828"/>
      <c r="AK35" s="832" t="str">
        <f>指定登録依頼書!AK35</f>
        <v/>
      </c>
      <c r="AL35" s="833"/>
      <c r="AM35" s="833"/>
      <c r="AN35" s="833"/>
      <c r="AO35" s="833"/>
      <c r="AP35" s="745" t="s">
        <v>191</v>
      </c>
      <c r="AQ35" s="745"/>
      <c r="AR35" s="828"/>
      <c r="AS35" s="839" t="s">
        <v>200</v>
      </c>
      <c r="AT35" s="839"/>
      <c r="AU35" s="839"/>
      <c r="AV35" s="804" t="str">
        <f>指定登録依頼書!AV35</f>
        <v>□ 有</v>
      </c>
      <c r="AW35" s="804"/>
      <c r="AX35" s="804"/>
      <c r="AY35" s="804"/>
      <c r="AZ35" s="744"/>
      <c r="BA35" s="764"/>
      <c r="BB35" s="765"/>
      <c r="BC35" s="765"/>
      <c r="BD35" s="765"/>
      <c r="BE35" s="765"/>
      <c r="BF35" s="765"/>
      <c r="BG35" s="765"/>
      <c r="BH35" s="765"/>
      <c r="BI35" s="765"/>
      <c r="BJ35" s="765"/>
      <c r="BK35" s="765"/>
      <c r="BL35" s="769"/>
      <c r="BM35" s="883"/>
      <c r="BN35" s="884"/>
      <c r="BO35" s="884"/>
      <c r="BP35" s="884"/>
      <c r="BQ35" s="884"/>
      <c r="BR35" s="884"/>
      <c r="BS35" s="884"/>
      <c r="BT35" s="889"/>
      <c r="BU35" s="889"/>
      <c r="BV35" s="889"/>
      <c r="BW35" s="889"/>
      <c r="BX35" s="889"/>
      <c r="BY35" s="889"/>
      <c r="BZ35" s="890"/>
      <c r="CA35" s="896"/>
      <c r="CB35" s="897"/>
      <c r="CC35" s="897"/>
      <c r="CD35" s="897"/>
      <c r="CE35" s="897"/>
      <c r="CF35" s="897"/>
      <c r="CG35" s="897"/>
      <c r="CH35" s="897"/>
      <c r="CI35" s="897"/>
      <c r="CJ35" s="898"/>
      <c r="CK35" s="26"/>
      <c r="CL35" s="26"/>
      <c r="CM35" s="26"/>
      <c r="CN35" s="26"/>
      <c r="CO35" s="26"/>
      <c r="CP35" s="26"/>
      <c r="CQ35" s="26"/>
      <c r="CR35" s="26"/>
      <c r="CS35" s="26"/>
      <c r="CT35" s="26"/>
      <c r="CU35" s="26"/>
      <c r="CV35" s="26"/>
      <c r="CW35" s="26"/>
      <c r="CX35" s="26"/>
    </row>
    <row r="36" spans="1:102" ht="18.75" customHeight="1" x14ac:dyDescent="0.2">
      <c r="A36" s="817"/>
      <c r="B36" s="818"/>
      <c r="C36" s="5"/>
      <c r="D36" s="96"/>
      <c r="E36" s="96"/>
      <c r="F36" s="96"/>
      <c r="G36" s="96"/>
      <c r="H36" s="96"/>
      <c r="I36" s="95"/>
      <c r="J36" s="5"/>
      <c r="K36" s="96"/>
      <c r="L36" s="96"/>
      <c r="M36" s="96"/>
      <c r="N36" s="96"/>
      <c r="O36" s="96"/>
      <c r="P36" s="95"/>
      <c r="Q36" s="776" t="str">
        <f>指定登録依頼書!Q36</f>
        <v/>
      </c>
      <c r="R36" s="777"/>
      <c r="S36" s="777"/>
      <c r="T36" s="778"/>
      <c r="U36" s="787"/>
      <c r="V36" s="788"/>
      <c r="W36" s="788"/>
      <c r="X36" s="780"/>
      <c r="Y36" s="780"/>
      <c r="Z36" s="789" t="str">
        <f>IF(ISNUMBER(★入力シート★!W33),★入力シート★!W33,★入力シート★!W33&amp;"")</f>
        <v/>
      </c>
      <c r="AA36" s="790" t="str">
        <f>IF(ISNUMBER(★入力シート★!X33),★入力シート★!X33,★入力シート★!X33&amp;"")</f>
        <v>[mSv]</v>
      </c>
      <c r="AB36" s="790" t="str">
        <f>IF(ISNUMBER(★入力シート★!Y33),★入力シート★!Y33,★入力シート★!Y33&amp;"")</f>
        <v/>
      </c>
      <c r="AC36" s="793"/>
      <c r="AD36" s="794"/>
      <c r="AE36" s="838"/>
      <c r="AF36" s="794"/>
      <c r="AG36" s="97" t="s">
        <v>45</v>
      </c>
      <c r="AH36" s="805" t="str">
        <f>指定登録依頼書!AH36</f>
        <v/>
      </c>
      <c r="AI36" s="805"/>
      <c r="AJ36" s="68" t="s">
        <v>201</v>
      </c>
      <c r="AK36" s="834"/>
      <c r="AL36" s="835"/>
      <c r="AM36" s="835"/>
      <c r="AN36" s="835"/>
      <c r="AO36" s="835"/>
      <c r="AP36" s="780"/>
      <c r="AQ36" s="780"/>
      <c r="AR36" s="782"/>
      <c r="AS36" s="840"/>
      <c r="AT36" s="840"/>
      <c r="AU36" s="840"/>
      <c r="AV36" s="806" t="str">
        <f>指定登録依頼書!AV36</f>
        <v>□ 無</v>
      </c>
      <c r="AW36" s="806"/>
      <c r="AX36" s="806"/>
      <c r="AY36" s="806"/>
      <c r="AZ36" s="779"/>
      <c r="BA36" s="764"/>
      <c r="BB36" s="765"/>
      <c r="BC36" s="765"/>
      <c r="BD36" s="765"/>
      <c r="BE36" s="765"/>
      <c r="BF36" s="765"/>
      <c r="BG36" s="765"/>
      <c r="BH36" s="765"/>
      <c r="BI36" s="765"/>
      <c r="BJ36" s="765"/>
      <c r="BK36" s="765"/>
      <c r="BL36" s="769"/>
      <c r="BM36" s="885"/>
      <c r="BN36" s="886"/>
      <c r="BO36" s="886"/>
      <c r="BP36" s="886"/>
      <c r="BQ36" s="886"/>
      <c r="BR36" s="886"/>
      <c r="BS36" s="886"/>
      <c r="BT36" s="891"/>
      <c r="BU36" s="891"/>
      <c r="BV36" s="891"/>
      <c r="BW36" s="891"/>
      <c r="BX36" s="891"/>
      <c r="BY36" s="891"/>
      <c r="BZ36" s="892"/>
      <c r="CA36" s="899"/>
      <c r="CB36" s="900"/>
      <c r="CC36" s="900"/>
      <c r="CD36" s="900"/>
      <c r="CE36" s="900"/>
      <c r="CF36" s="900"/>
      <c r="CG36" s="900"/>
      <c r="CH36" s="900"/>
      <c r="CI36" s="900"/>
      <c r="CJ36" s="901"/>
      <c r="CK36" s="26"/>
      <c r="CL36" s="26"/>
      <c r="CM36" s="26"/>
      <c r="CN36" s="26"/>
      <c r="CO36" s="26"/>
      <c r="CP36" s="26"/>
      <c r="CQ36" s="26"/>
      <c r="CR36" s="26"/>
      <c r="CS36" s="26"/>
      <c r="CT36" s="26"/>
      <c r="CU36" s="26"/>
      <c r="CV36" s="26"/>
      <c r="CW36" s="26"/>
      <c r="CX36" s="26"/>
    </row>
    <row r="37" spans="1:102" ht="15" customHeight="1" x14ac:dyDescent="0.2">
      <c r="A37" s="817"/>
      <c r="B37" s="818"/>
      <c r="C37" s="738" t="s">
        <v>202</v>
      </c>
      <c r="D37" s="739"/>
      <c r="E37" s="739"/>
      <c r="F37" s="739"/>
      <c r="G37" s="739"/>
      <c r="H37" s="739"/>
      <c r="I37" s="739"/>
      <c r="J37" s="739"/>
      <c r="K37" s="739"/>
      <c r="L37" s="739"/>
      <c r="M37" s="739"/>
      <c r="N37" s="739"/>
      <c r="O37" s="739"/>
      <c r="P37" s="739"/>
      <c r="Q37" s="739"/>
      <c r="R37" s="739"/>
      <c r="S37" s="739"/>
      <c r="T37" s="739"/>
      <c r="U37" s="739"/>
      <c r="V37" s="739"/>
      <c r="W37" s="739"/>
      <c r="X37" s="739"/>
      <c r="Y37" s="739"/>
      <c r="Z37" s="739"/>
      <c r="AA37" s="739"/>
      <c r="AB37" s="739"/>
      <c r="AC37" s="739"/>
      <c r="AD37" s="739"/>
      <c r="AE37" s="739"/>
      <c r="AF37" s="739"/>
      <c r="AG37" s="738" t="s">
        <v>203</v>
      </c>
      <c r="AH37" s="739"/>
      <c r="AI37" s="739"/>
      <c r="AJ37" s="739"/>
      <c r="AK37" s="739"/>
      <c r="AL37" s="739"/>
      <c r="AM37" s="739"/>
      <c r="AN37" s="739"/>
      <c r="AO37" s="739"/>
      <c r="AP37" s="739"/>
      <c r="AQ37" s="739"/>
      <c r="AR37" s="739"/>
      <c r="AS37" s="739"/>
      <c r="AT37" s="739"/>
      <c r="AU37" s="739"/>
      <c r="AV37" s="739"/>
      <c r="AW37" s="739"/>
      <c r="AX37" s="739"/>
      <c r="AY37" s="739"/>
      <c r="AZ37" s="739"/>
      <c r="BA37" s="764"/>
      <c r="BB37" s="765"/>
      <c r="BC37" s="765"/>
      <c r="BD37" s="765"/>
      <c r="BE37" s="765"/>
      <c r="BF37" s="765"/>
      <c r="BG37" s="765"/>
      <c r="BH37" s="765"/>
      <c r="BI37" s="765"/>
      <c r="BJ37" s="765"/>
      <c r="BK37" s="765"/>
      <c r="BL37" s="769"/>
      <c r="BM37" s="20"/>
      <c r="BN37" s="753" t="s">
        <v>204</v>
      </c>
      <c r="BO37" s="753"/>
      <c r="BP37" s="753"/>
      <c r="BQ37" s="753"/>
      <c r="BR37" s="753"/>
      <c r="BS37" s="753"/>
      <c r="BT37" s="753"/>
      <c r="BU37" s="753"/>
      <c r="BV37" s="753"/>
      <c r="BW37" s="753"/>
      <c r="BX37" s="753"/>
      <c r="BY37" s="753"/>
      <c r="BZ37" s="753"/>
      <c r="CA37" s="753"/>
      <c r="CB37" s="753"/>
      <c r="CC37" s="753"/>
      <c r="CD37" s="753"/>
      <c r="CE37" s="753"/>
      <c r="CF37" s="753"/>
      <c r="CG37" s="753"/>
      <c r="CH37" s="753"/>
      <c r="CI37" s="753"/>
      <c r="CJ37" s="34"/>
      <c r="CK37" s="31"/>
      <c r="CL37" s="31"/>
      <c r="CM37" s="31"/>
      <c r="CN37" s="31"/>
      <c r="CO37" s="31"/>
      <c r="CP37" s="31"/>
      <c r="CQ37" s="31"/>
      <c r="CR37" s="31"/>
      <c r="CS37" s="31"/>
      <c r="CT37" s="31"/>
      <c r="CU37" s="31"/>
      <c r="CV37" s="31"/>
    </row>
    <row r="38" spans="1:102" ht="15" customHeight="1" x14ac:dyDescent="0.2">
      <c r="A38" s="817"/>
      <c r="B38" s="818"/>
      <c r="C38" s="756" t="str">
        <f>指定登録依頼書!C38</f>
        <v/>
      </c>
      <c r="D38" s="757"/>
      <c r="E38" s="757"/>
      <c r="F38" s="757"/>
      <c r="G38" s="757"/>
      <c r="H38" s="757"/>
      <c r="I38" s="757"/>
      <c r="J38" s="757"/>
      <c r="K38" s="757"/>
      <c r="L38" s="757"/>
      <c r="M38" s="757"/>
      <c r="N38" s="757"/>
      <c r="O38" s="757"/>
      <c r="P38" s="757"/>
      <c r="Q38" s="757"/>
      <c r="R38" s="757"/>
      <c r="S38" s="757"/>
      <c r="T38" s="757"/>
      <c r="U38" s="757"/>
      <c r="V38" s="757"/>
      <c r="W38" s="757"/>
      <c r="X38" s="757"/>
      <c r="Y38" s="757"/>
      <c r="Z38" s="757"/>
      <c r="AA38" s="757"/>
      <c r="AB38" s="757"/>
      <c r="AC38" s="757"/>
      <c r="AD38" s="757"/>
      <c r="AE38" s="757"/>
      <c r="AF38" s="757"/>
      <c r="AG38" s="760" t="str">
        <f>指定登録依頼書!AG38</f>
        <v/>
      </c>
      <c r="AH38" s="761"/>
      <c r="AI38" s="761"/>
      <c r="AJ38" s="761"/>
      <c r="AK38" s="761"/>
      <c r="AL38" s="761"/>
      <c r="AM38" s="761"/>
      <c r="AN38" s="761"/>
      <c r="AO38" s="761"/>
      <c r="AP38" s="761"/>
      <c r="AQ38" s="761"/>
      <c r="AR38" s="761"/>
      <c r="AS38" s="761"/>
      <c r="AT38" s="761"/>
      <c r="AU38" s="761"/>
      <c r="AV38" s="761"/>
      <c r="AW38" s="761"/>
      <c r="AX38" s="761"/>
      <c r="AY38" s="761"/>
      <c r="AZ38" s="761"/>
      <c r="BA38" s="764"/>
      <c r="BB38" s="765"/>
      <c r="BC38" s="765"/>
      <c r="BD38" s="765"/>
      <c r="BE38" s="765"/>
      <c r="BF38" s="765"/>
      <c r="BG38" s="765"/>
      <c r="BH38" s="765"/>
      <c r="BI38" s="765"/>
      <c r="BJ38" s="765"/>
      <c r="BK38" s="765"/>
      <c r="BL38" s="769"/>
      <c r="BM38" s="20"/>
      <c r="BN38" s="754"/>
      <c r="BO38" s="754"/>
      <c r="BP38" s="754"/>
      <c r="BQ38" s="754"/>
      <c r="BR38" s="754"/>
      <c r="BS38" s="754"/>
      <c r="BT38" s="754"/>
      <c r="BU38" s="754"/>
      <c r="BV38" s="754"/>
      <c r="BW38" s="754"/>
      <c r="BX38" s="754"/>
      <c r="BY38" s="754"/>
      <c r="BZ38" s="754"/>
      <c r="CA38" s="754"/>
      <c r="CB38" s="754"/>
      <c r="CC38" s="754"/>
      <c r="CD38" s="754"/>
      <c r="CE38" s="754"/>
      <c r="CF38" s="754"/>
      <c r="CG38" s="754"/>
      <c r="CH38" s="754"/>
      <c r="CI38" s="754"/>
      <c r="CJ38" s="21"/>
      <c r="CK38" s="31"/>
      <c r="CL38" s="31"/>
      <c r="CM38" s="31"/>
      <c r="CN38" s="31"/>
      <c r="CO38" s="31"/>
      <c r="CP38" s="31"/>
      <c r="CQ38" s="31"/>
      <c r="CR38" s="31"/>
      <c r="CS38" s="31"/>
      <c r="CT38" s="31"/>
      <c r="CU38" s="31"/>
      <c r="CV38" s="31"/>
    </row>
    <row r="39" spans="1:102" ht="15" customHeight="1" thickBot="1" x14ac:dyDescent="0.25">
      <c r="A39" s="819"/>
      <c r="B39" s="820"/>
      <c r="C39" s="758"/>
      <c r="D39" s="759"/>
      <c r="E39" s="759"/>
      <c r="F39" s="759"/>
      <c r="G39" s="759"/>
      <c r="H39" s="759"/>
      <c r="I39" s="759"/>
      <c r="J39" s="759"/>
      <c r="K39" s="759"/>
      <c r="L39" s="759"/>
      <c r="M39" s="759"/>
      <c r="N39" s="759"/>
      <c r="O39" s="759"/>
      <c r="P39" s="759"/>
      <c r="Q39" s="759"/>
      <c r="R39" s="759"/>
      <c r="S39" s="759"/>
      <c r="T39" s="759"/>
      <c r="U39" s="759"/>
      <c r="V39" s="759"/>
      <c r="W39" s="759"/>
      <c r="X39" s="759"/>
      <c r="Y39" s="759"/>
      <c r="Z39" s="759"/>
      <c r="AA39" s="759"/>
      <c r="AB39" s="759"/>
      <c r="AC39" s="759"/>
      <c r="AD39" s="759"/>
      <c r="AE39" s="759"/>
      <c r="AF39" s="759"/>
      <c r="AG39" s="762"/>
      <c r="AH39" s="763"/>
      <c r="AI39" s="763"/>
      <c r="AJ39" s="763"/>
      <c r="AK39" s="763"/>
      <c r="AL39" s="763"/>
      <c r="AM39" s="763"/>
      <c r="AN39" s="763"/>
      <c r="AO39" s="763"/>
      <c r="AP39" s="763"/>
      <c r="AQ39" s="763"/>
      <c r="AR39" s="763"/>
      <c r="AS39" s="763"/>
      <c r="AT39" s="763"/>
      <c r="AU39" s="763"/>
      <c r="AV39" s="763"/>
      <c r="AW39" s="761"/>
      <c r="AX39" s="761"/>
      <c r="AY39" s="761"/>
      <c r="AZ39" s="761"/>
      <c r="BA39" s="766"/>
      <c r="BB39" s="767"/>
      <c r="BC39" s="767"/>
      <c r="BD39" s="767"/>
      <c r="BE39" s="767"/>
      <c r="BF39" s="767"/>
      <c r="BG39" s="767"/>
      <c r="BH39" s="767"/>
      <c r="BI39" s="767"/>
      <c r="BJ39" s="767"/>
      <c r="BK39" s="767"/>
      <c r="BL39" s="770"/>
      <c r="BM39" s="383"/>
      <c r="BN39" s="755"/>
      <c r="BO39" s="755"/>
      <c r="BP39" s="755"/>
      <c r="BQ39" s="755"/>
      <c r="BR39" s="755"/>
      <c r="BS39" s="755"/>
      <c r="BT39" s="755"/>
      <c r="BU39" s="755"/>
      <c r="BV39" s="755"/>
      <c r="BW39" s="755"/>
      <c r="BX39" s="755"/>
      <c r="BY39" s="755"/>
      <c r="BZ39" s="755"/>
      <c r="CA39" s="755"/>
      <c r="CB39" s="755"/>
      <c r="CC39" s="755"/>
      <c r="CD39" s="755"/>
      <c r="CE39" s="755"/>
      <c r="CF39" s="755"/>
      <c r="CG39" s="755"/>
      <c r="CH39" s="755"/>
      <c r="CI39" s="755"/>
      <c r="CJ39" s="381"/>
      <c r="CK39" s="31"/>
      <c r="CL39" s="31"/>
      <c r="CM39" s="31"/>
      <c r="CN39" s="31"/>
      <c r="CO39" s="31"/>
      <c r="CP39" s="31"/>
      <c r="CQ39" s="31"/>
      <c r="CR39" s="31"/>
      <c r="CS39" s="31"/>
      <c r="CT39" s="31"/>
      <c r="CU39" s="31"/>
      <c r="CV39" s="31"/>
    </row>
    <row r="40" spans="1:102" ht="15" customHeight="1" thickTop="1" x14ac:dyDescent="0.2">
      <c r="A40" s="695" t="s">
        <v>205</v>
      </c>
      <c r="B40" s="696"/>
      <c r="C40" s="701" t="s">
        <v>89</v>
      </c>
      <c r="D40" s="702"/>
      <c r="E40" s="702"/>
      <c r="F40" s="702"/>
      <c r="G40" s="702"/>
      <c r="H40" s="702"/>
      <c r="I40" s="702"/>
      <c r="J40" s="702"/>
      <c r="K40" s="702"/>
      <c r="L40" s="702"/>
      <c r="M40" s="702"/>
      <c r="N40" s="702"/>
      <c r="O40" s="703"/>
      <c r="P40" s="704" t="s">
        <v>206</v>
      </c>
      <c r="Q40" s="707" t="s">
        <v>207</v>
      </c>
      <c r="R40" s="368"/>
      <c r="S40" s="702" t="s">
        <v>208</v>
      </c>
      <c r="T40" s="702"/>
      <c r="U40" s="702"/>
      <c r="V40" s="702"/>
      <c r="W40" s="702"/>
      <c r="X40" s="702"/>
      <c r="Y40" s="702"/>
      <c r="Z40" s="702"/>
      <c r="AA40" s="702"/>
      <c r="AB40" s="702"/>
      <c r="AC40" s="702"/>
      <c r="AD40" s="710" t="e">
        <f>指定登録依頼書!AD40</f>
        <v>#N/A</v>
      </c>
      <c r="AE40" s="713" t="s">
        <v>209</v>
      </c>
      <c r="AF40" s="716" t="s">
        <v>210</v>
      </c>
      <c r="AG40" s="701" t="s">
        <v>211</v>
      </c>
      <c r="AH40" s="702"/>
      <c r="AI40" s="702"/>
      <c r="AJ40" s="702"/>
      <c r="AK40" s="702"/>
      <c r="AL40" s="702"/>
      <c r="AM40" s="702"/>
      <c r="AN40" s="702"/>
      <c r="AO40" s="702"/>
      <c r="AP40" s="702"/>
      <c r="AQ40" s="702"/>
      <c r="AR40" s="702"/>
      <c r="AS40" s="702"/>
      <c r="AT40" s="702"/>
      <c r="AU40" s="702"/>
      <c r="AV40" s="728"/>
      <c r="AW40" s="125"/>
      <c r="AX40" s="126"/>
      <c r="AY40" s="127" t="s">
        <v>212</v>
      </c>
      <c r="AZ40" s="127"/>
      <c r="BA40" s="105"/>
      <c r="BB40" s="105"/>
      <c r="BC40" s="105"/>
      <c r="BD40" s="105"/>
      <c r="BE40" s="105"/>
      <c r="BF40" s="105"/>
      <c r="BG40" s="105"/>
      <c r="BH40" s="105"/>
      <c r="BI40" s="105"/>
      <c r="BJ40" s="105"/>
      <c r="BK40" s="105"/>
      <c r="BL40" s="105"/>
      <c r="BM40" s="105"/>
    </row>
    <row r="41" spans="1:102" ht="15" customHeight="1" x14ac:dyDescent="0.2">
      <c r="A41" s="697"/>
      <c r="B41" s="698"/>
      <c r="C41" s="104"/>
      <c r="D41" s="4"/>
      <c r="E41" s="4"/>
      <c r="F41" s="4"/>
      <c r="G41" s="4"/>
      <c r="H41" s="4"/>
      <c r="I41" s="4"/>
      <c r="J41" s="4"/>
      <c r="K41" s="4"/>
      <c r="L41" s="4"/>
      <c r="M41" s="4"/>
      <c r="N41" s="4"/>
      <c r="O41" s="94"/>
      <c r="P41" s="705"/>
      <c r="Q41" s="708"/>
      <c r="R41" s="6"/>
      <c r="S41" s="721" t="str">
        <f>指定登録依頼書!S41</f>
        <v/>
      </c>
      <c r="T41" s="721"/>
      <c r="U41" s="721"/>
      <c r="V41" s="721"/>
      <c r="W41" s="4" t="s">
        <v>15</v>
      </c>
      <c r="X41" s="722" t="str">
        <f>指定登録依頼書!X41</f>
        <v/>
      </c>
      <c r="Y41" s="729"/>
      <c r="Z41" s="730" t="s">
        <v>160</v>
      </c>
      <c r="AA41" s="722" t="str">
        <f>指定登録依頼書!AA41</f>
        <v/>
      </c>
      <c r="AB41" s="729"/>
      <c r="AC41" s="730" t="s">
        <v>17</v>
      </c>
      <c r="AD41" s="711"/>
      <c r="AE41" s="714"/>
      <c r="AF41" s="717"/>
      <c r="AG41" s="6"/>
      <c r="AH41" s="4"/>
      <c r="AI41" s="4"/>
      <c r="AJ41" s="4"/>
      <c r="AK41" s="4"/>
      <c r="AL41" s="4"/>
      <c r="AM41" s="4"/>
      <c r="AN41" s="4"/>
      <c r="AO41" s="4"/>
      <c r="AP41" s="4"/>
      <c r="AQ41" s="4"/>
      <c r="AR41" s="4"/>
      <c r="AS41" s="4"/>
      <c r="AT41" s="4"/>
      <c r="AU41" s="4"/>
      <c r="AV41" s="113"/>
      <c r="AW41" s="720" t="s">
        <v>213</v>
      </c>
      <c r="AX41" s="720"/>
      <c r="AY41" s="720"/>
      <c r="AZ41" s="720"/>
      <c r="BA41" s="720"/>
      <c r="BB41" s="720"/>
      <c r="BC41" s="720"/>
      <c r="BD41" s="720"/>
      <c r="BE41" s="720"/>
      <c r="BF41" s="720"/>
      <c r="BG41" s="720"/>
      <c r="BH41" s="720"/>
      <c r="BI41" s="720"/>
      <c r="BJ41" s="720"/>
      <c r="BK41" s="720"/>
      <c r="BL41" s="720"/>
      <c r="BM41" s="720"/>
      <c r="BN41" s="720"/>
    </row>
    <row r="42" spans="1:102" ht="15" customHeight="1" x14ac:dyDescent="0.2">
      <c r="A42" s="697"/>
      <c r="B42" s="698"/>
      <c r="C42" s="104"/>
      <c r="D42" s="721" t="str">
        <f>指定登録依頼書!D42</f>
        <v/>
      </c>
      <c r="E42" s="721"/>
      <c r="F42" s="721"/>
      <c r="G42" s="721"/>
      <c r="H42" s="4" t="s">
        <v>15</v>
      </c>
      <c r="I42" s="722" t="str">
        <f>指定登録依頼書!I42</f>
        <v/>
      </c>
      <c r="J42" s="722"/>
      <c r="K42" s="4" t="s">
        <v>160</v>
      </c>
      <c r="L42" s="722" t="str">
        <f>指定登録依頼書!L42</f>
        <v/>
      </c>
      <c r="M42" s="722"/>
      <c r="N42" s="4" t="s">
        <v>17</v>
      </c>
      <c r="O42" s="94"/>
      <c r="P42" s="705"/>
      <c r="Q42" s="708"/>
      <c r="R42" s="6"/>
      <c r="S42" s="723" t="str">
        <f>指定登録依頼書!S42</f>
        <v/>
      </c>
      <c r="T42" s="723"/>
      <c r="U42" s="723"/>
      <c r="V42" s="723"/>
      <c r="W42" s="723"/>
      <c r="X42" s="729"/>
      <c r="Y42" s="729"/>
      <c r="Z42" s="540"/>
      <c r="AA42" s="729"/>
      <c r="AB42" s="729"/>
      <c r="AC42" s="540"/>
      <c r="AD42" s="711"/>
      <c r="AE42" s="714"/>
      <c r="AF42" s="717"/>
      <c r="AG42" s="6"/>
      <c r="AH42" s="4"/>
      <c r="AI42" s="721" t="str">
        <f>指定登録依頼書!AI42</f>
        <v/>
      </c>
      <c r="AJ42" s="721"/>
      <c r="AK42" s="721"/>
      <c r="AL42" s="4" t="s">
        <v>15</v>
      </c>
      <c r="AM42" s="4"/>
      <c r="AN42" s="722" t="str">
        <f>指定登録依頼書!AN42</f>
        <v/>
      </c>
      <c r="AO42" s="722"/>
      <c r="AP42" s="4" t="s">
        <v>160</v>
      </c>
      <c r="AQ42" s="4"/>
      <c r="AR42" s="722" t="str">
        <f>指定登録依頼書!AR42</f>
        <v/>
      </c>
      <c r="AS42" s="722"/>
      <c r="AT42" s="4" t="s">
        <v>17</v>
      </c>
      <c r="AU42" s="1"/>
      <c r="AV42" s="117"/>
      <c r="AW42" s="720"/>
      <c r="AX42" s="720"/>
      <c r="AY42" s="720"/>
      <c r="AZ42" s="720"/>
      <c r="BA42" s="720"/>
      <c r="BB42" s="720"/>
      <c r="BC42" s="720"/>
      <c r="BD42" s="720"/>
      <c r="BE42" s="720"/>
      <c r="BF42" s="720"/>
      <c r="BG42" s="720"/>
      <c r="BH42" s="720"/>
      <c r="BI42" s="720"/>
      <c r="BJ42" s="720"/>
      <c r="BK42" s="720"/>
      <c r="BL42" s="720"/>
      <c r="BM42" s="720"/>
      <c r="BN42" s="720"/>
      <c r="BO42" s="7"/>
      <c r="BP42" s="7"/>
      <c r="BQ42" s="7"/>
      <c r="BR42" s="7"/>
      <c r="BS42" s="7"/>
      <c r="BT42" s="7"/>
      <c r="BU42" s="7"/>
      <c r="BV42" s="7"/>
      <c r="BW42" s="7"/>
      <c r="BX42" s="7"/>
      <c r="CA42" s="724" t="s">
        <v>215</v>
      </c>
      <c r="CB42" s="724"/>
      <c r="CC42" s="724"/>
      <c r="CD42" s="724"/>
      <c r="CE42" s="724"/>
      <c r="CF42" s="724"/>
      <c r="CG42" s="724"/>
      <c r="CH42" s="724"/>
      <c r="CI42" s="724"/>
      <c r="CJ42" s="724"/>
      <c r="CL42" s="7"/>
      <c r="CM42" s="7"/>
      <c r="CN42" s="7"/>
      <c r="CO42" s="7"/>
      <c r="CP42" s="7"/>
      <c r="CQ42" s="7"/>
      <c r="CR42" s="7"/>
      <c r="CS42" s="7"/>
      <c r="CT42" s="7"/>
      <c r="CU42" s="7"/>
      <c r="CV42" s="7"/>
      <c r="CW42" s="7"/>
      <c r="CX42" s="7"/>
    </row>
    <row r="43" spans="1:102" ht="15" customHeight="1" x14ac:dyDescent="0.2">
      <c r="A43" s="697"/>
      <c r="B43" s="698"/>
      <c r="C43" s="22"/>
      <c r="D43" s="725" t="str">
        <f>指定登録依頼書!D43</f>
        <v/>
      </c>
      <c r="E43" s="725"/>
      <c r="F43" s="725"/>
      <c r="G43" s="725"/>
      <c r="H43" s="725"/>
      <c r="I43" s="96"/>
      <c r="J43" s="96"/>
      <c r="K43" s="96"/>
      <c r="L43" s="96"/>
      <c r="M43" s="96"/>
      <c r="N43" s="96"/>
      <c r="O43" s="95"/>
      <c r="P43" s="706"/>
      <c r="Q43" s="709"/>
      <c r="R43" s="59"/>
      <c r="S43" s="726" t="str">
        <f>指定登録依頼書!S43</f>
        <v>□ 従事可</v>
      </c>
      <c r="T43" s="726"/>
      <c r="U43" s="726"/>
      <c r="V43" s="726"/>
      <c r="W43" s="726"/>
      <c r="X43" s="60" t="s">
        <v>151</v>
      </c>
      <c r="Y43" s="727" t="str">
        <f>指定登録依頼書!Y43</f>
        <v>□ 従事不可</v>
      </c>
      <c r="Z43" s="727"/>
      <c r="AA43" s="727"/>
      <c r="AB43" s="727"/>
      <c r="AC43" s="727"/>
      <c r="AD43" s="712"/>
      <c r="AE43" s="714"/>
      <c r="AF43" s="717"/>
      <c r="AG43" s="5"/>
      <c r="AH43" s="96"/>
      <c r="AI43" s="725" t="str">
        <f>指定登録依頼書!AI43</f>
        <v/>
      </c>
      <c r="AJ43" s="725"/>
      <c r="AK43" s="725"/>
      <c r="AL43" s="725"/>
      <c r="AM43" s="725"/>
      <c r="AN43" s="96"/>
      <c r="AO43" s="96"/>
      <c r="AP43" s="96"/>
      <c r="AQ43" s="96"/>
      <c r="AR43" s="96"/>
      <c r="AS43" s="96"/>
      <c r="AT43" s="96"/>
      <c r="AU43" s="96"/>
      <c r="AV43" s="118"/>
      <c r="AW43" s="720"/>
      <c r="AX43" s="720"/>
      <c r="AY43" s="720"/>
      <c r="AZ43" s="720"/>
      <c r="BA43" s="720"/>
      <c r="BB43" s="720"/>
      <c r="BC43" s="720"/>
      <c r="BD43" s="720"/>
      <c r="BE43" s="720"/>
      <c r="BF43" s="720"/>
      <c r="BG43" s="720"/>
      <c r="BH43" s="720"/>
      <c r="BI43" s="720"/>
      <c r="BJ43" s="720"/>
      <c r="BK43" s="720"/>
      <c r="BL43" s="720"/>
      <c r="BM43" s="720"/>
      <c r="BN43" s="720"/>
      <c r="BO43" s="7"/>
      <c r="BP43" s="7"/>
      <c r="BQ43" s="7"/>
      <c r="BR43" s="7"/>
      <c r="BS43" s="7"/>
      <c r="BT43" s="7"/>
      <c r="BU43" s="7"/>
      <c r="BV43" s="7"/>
      <c r="BW43" s="7"/>
      <c r="BX43" s="7"/>
      <c r="CA43" s="724" t="s">
        <v>216</v>
      </c>
      <c r="CB43" s="724"/>
      <c r="CC43" s="724"/>
      <c r="CD43" s="724"/>
      <c r="CE43" s="724"/>
      <c r="CF43" s="724" t="s">
        <v>217</v>
      </c>
      <c r="CG43" s="724"/>
      <c r="CH43" s="724"/>
      <c r="CI43" s="724"/>
      <c r="CJ43" s="724"/>
      <c r="CL43" s="7"/>
      <c r="CM43" s="7"/>
      <c r="CN43" s="7"/>
      <c r="CP43" s="7"/>
      <c r="CQ43" s="7"/>
      <c r="CR43" s="7"/>
      <c r="CS43" s="7"/>
      <c r="CT43" s="7"/>
      <c r="CU43" s="7"/>
      <c r="CV43" s="7"/>
      <c r="CW43" s="7"/>
      <c r="CX43" s="7"/>
    </row>
    <row r="44" spans="1:102" ht="15" customHeight="1" x14ac:dyDescent="0.2">
      <c r="A44" s="697"/>
      <c r="B44" s="698"/>
      <c r="C44" s="733" t="s">
        <v>218</v>
      </c>
      <c r="D44" s="734"/>
      <c r="E44" s="734"/>
      <c r="F44" s="734"/>
      <c r="G44" s="734"/>
      <c r="H44" s="734"/>
      <c r="I44" s="734"/>
      <c r="J44" s="734"/>
      <c r="K44" s="734"/>
      <c r="L44" s="734"/>
      <c r="M44" s="734"/>
      <c r="N44" s="734"/>
      <c r="O44" s="735"/>
      <c r="P44" s="705" t="s">
        <v>219</v>
      </c>
      <c r="Q44" s="708" t="s">
        <v>220</v>
      </c>
      <c r="R44" s="738" t="s">
        <v>221</v>
      </c>
      <c r="S44" s="739"/>
      <c r="T44" s="739"/>
      <c r="U44" s="739"/>
      <c r="V44" s="739"/>
      <c r="W44" s="739"/>
      <c r="X44" s="739"/>
      <c r="Y44" s="739"/>
      <c r="Z44" s="739"/>
      <c r="AA44" s="739"/>
      <c r="AB44" s="739"/>
      <c r="AC44" s="739"/>
      <c r="AD44" s="740"/>
      <c r="AE44" s="714"/>
      <c r="AF44" s="717"/>
      <c r="AG44" s="744" t="s">
        <v>228</v>
      </c>
      <c r="AH44" s="745"/>
      <c r="AI44" s="745"/>
      <c r="AJ44" s="745"/>
      <c r="AK44" s="745"/>
      <c r="AL44" s="745"/>
      <c r="AM44" s="745"/>
      <c r="AN44" s="745"/>
      <c r="AO44" s="745"/>
      <c r="AP44" s="745"/>
      <c r="AQ44" s="745"/>
      <c r="AR44" s="745"/>
      <c r="AS44" s="745"/>
      <c r="AT44" s="745"/>
      <c r="AU44" s="745"/>
      <c r="AV44" s="746"/>
      <c r="AW44" s="720"/>
      <c r="AX44" s="720"/>
      <c r="AY44" s="720"/>
      <c r="AZ44" s="720"/>
      <c r="BA44" s="720"/>
      <c r="BB44" s="720"/>
      <c r="BC44" s="720"/>
      <c r="BD44" s="720"/>
      <c r="BE44" s="720"/>
      <c r="BF44" s="720"/>
      <c r="BG44" s="720"/>
      <c r="BH44" s="720"/>
      <c r="BI44" s="720"/>
      <c r="BJ44" s="720"/>
      <c r="BK44" s="720"/>
      <c r="BL44" s="720"/>
      <c r="BM44" s="720"/>
      <c r="BN44" s="720"/>
      <c r="CA44" s="14"/>
      <c r="CB44" s="15"/>
      <c r="CC44" s="15"/>
      <c r="CD44" s="15"/>
      <c r="CE44" s="16"/>
      <c r="CF44" s="14"/>
      <c r="CG44" s="15"/>
      <c r="CH44" s="15"/>
      <c r="CI44" s="15"/>
      <c r="CJ44" s="16"/>
    </row>
    <row r="45" spans="1:102" ht="15" customHeight="1" x14ac:dyDescent="0.2">
      <c r="A45" s="697"/>
      <c r="B45" s="698"/>
      <c r="C45" s="104"/>
      <c r="D45" s="4"/>
      <c r="E45" s="4"/>
      <c r="F45" s="4"/>
      <c r="G45" s="4"/>
      <c r="H45" s="4"/>
      <c r="I45" s="4"/>
      <c r="J45" s="4"/>
      <c r="K45" s="4"/>
      <c r="L45" s="4"/>
      <c r="M45" s="4"/>
      <c r="N45" s="4"/>
      <c r="O45" s="94"/>
      <c r="P45" s="705"/>
      <c r="Q45" s="708"/>
      <c r="R45" s="741"/>
      <c r="S45" s="742"/>
      <c r="T45" s="742"/>
      <c r="U45" s="742"/>
      <c r="V45" s="742"/>
      <c r="W45" s="742"/>
      <c r="X45" s="742"/>
      <c r="Y45" s="742"/>
      <c r="Z45" s="742"/>
      <c r="AA45" s="742"/>
      <c r="AB45" s="742"/>
      <c r="AC45" s="742"/>
      <c r="AD45" s="743"/>
      <c r="AE45" s="714"/>
      <c r="AF45" s="717"/>
      <c r="AG45" s="1416" t="str">
        <f>指定登録依頼書!AG45</f>
        <v/>
      </c>
      <c r="AH45" s="1417"/>
      <c r="AI45" s="1417"/>
      <c r="AJ45" s="1417"/>
      <c r="AK45" s="1417"/>
      <c r="AL45" s="1417"/>
      <c r="AM45" s="1417"/>
      <c r="AN45" s="1417"/>
      <c r="AO45" s="1417"/>
      <c r="AP45" s="1417"/>
      <c r="AQ45" s="1417"/>
      <c r="AR45" s="1417"/>
      <c r="AS45" s="1417"/>
      <c r="AT45" s="1417"/>
      <c r="AU45" s="1417"/>
      <c r="AV45" s="1418"/>
      <c r="AW45" s="720"/>
      <c r="AX45" s="720"/>
      <c r="AY45" s="720"/>
      <c r="AZ45" s="720"/>
      <c r="BA45" s="720"/>
      <c r="BB45" s="720"/>
      <c r="BC45" s="720"/>
      <c r="BD45" s="720"/>
      <c r="BE45" s="720"/>
      <c r="BF45" s="720"/>
      <c r="BG45" s="720"/>
      <c r="BH45" s="720"/>
      <c r="BI45" s="720"/>
      <c r="BJ45" s="720"/>
      <c r="BK45" s="720"/>
      <c r="BL45" s="720"/>
      <c r="BM45" s="720"/>
      <c r="BN45" s="720"/>
      <c r="BY45" s="32"/>
      <c r="BZ45" s="32"/>
      <c r="CA45" s="10"/>
      <c r="CB45" s="32"/>
      <c r="CC45" s="32"/>
      <c r="CE45" s="11"/>
      <c r="CF45" s="10"/>
      <c r="CJ45" s="11"/>
    </row>
    <row r="46" spans="1:102" ht="15" customHeight="1" x14ac:dyDescent="0.2">
      <c r="A46" s="697"/>
      <c r="B46" s="698"/>
      <c r="C46" s="104"/>
      <c r="D46" s="721" t="str">
        <f>指定登録依頼書!D46</f>
        <v/>
      </c>
      <c r="E46" s="721"/>
      <c r="F46" s="721"/>
      <c r="G46" s="721"/>
      <c r="H46" s="4" t="s">
        <v>15</v>
      </c>
      <c r="I46" s="722" t="str">
        <f>指定登録依頼書!I46</f>
        <v/>
      </c>
      <c r="J46" s="722"/>
      <c r="K46" s="4" t="s">
        <v>160</v>
      </c>
      <c r="L46" s="722" t="str">
        <f>指定登録依頼書!L46</f>
        <v/>
      </c>
      <c r="M46" s="722"/>
      <c r="N46" s="4" t="s">
        <v>17</v>
      </c>
      <c r="O46" s="94"/>
      <c r="P46" s="705"/>
      <c r="Q46" s="708"/>
      <c r="R46" s="6"/>
      <c r="S46" s="731" t="str">
        <f>指定登録依頼書!S46</f>
        <v>□ 　有</v>
      </c>
      <c r="T46" s="731"/>
      <c r="U46" s="731"/>
      <c r="V46" s="731"/>
      <c r="W46" s="731"/>
      <c r="X46" s="4"/>
      <c r="Y46" s="731" t="str">
        <f>指定登録依頼書!Y46</f>
        <v>□ 　無</v>
      </c>
      <c r="Z46" s="731"/>
      <c r="AA46" s="731"/>
      <c r="AB46" s="731"/>
      <c r="AC46" s="731"/>
      <c r="AD46" s="94"/>
      <c r="AE46" s="714"/>
      <c r="AF46" s="717"/>
      <c r="AG46" s="1416"/>
      <c r="AH46" s="1417"/>
      <c r="AI46" s="1417"/>
      <c r="AJ46" s="1417"/>
      <c r="AK46" s="1417"/>
      <c r="AL46" s="1417"/>
      <c r="AM46" s="1417"/>
      <c r="AN46" s="1417"/>
      <c r="AO46" s="1417"/>
      <c r="AP46" s="1417"/>
      <c r="AQ46" s="1417"/>
      <c r="AR46" s="1417"/>
      <c r="AS46" s="1417"/>
      <c r="AT46" s="1417"/>
      <c r="AU46" s="1417"/>
      <c r="AV46" s="1418"/>
      <c r="AW46" s="720"/>
      <c r="AX46" s="720"/>
      <c r="AY46" s="720"/>
      <c r="AZ46" s="720"/>
      <c r="BA46" s="720"/>
      <c r="BB46" s="720"/>
      <c r="BC46" s="720"/>
      <c r="BD46" s="720"/>
      <c r="BE46" s="720"/>
      <c r="BF46" s="720"/>
      <c r="BG46" s="720"/>
      <c r="BH46" s="720"/>
      <c r="BI46" s="720"/>
      <c r="BJ46" s="720"/>
      <c r="BK46" s="720"/>
      <c r="BL46" s="720"/>
      <c r="BM46" s="720"/>
      <c r="BN46" s="720"/>
      <c r="CA46" s="30"/>
      <c r="CB46" s="32"/>
      <c r="CC46" s="32"/>
      <c r="CE46" s="11"/>
      <c r="CF46" s="10"/>
      <c r="CJ46" s="11"/>
    </row>
    <row r="47" spans="1:102" ht="15" customHeight="1" thickBot="1" x14ac:dyDescent="0.25">
      <c r="A47" s="699"/>
      <c r="B47" s="700"/>
      <c r="C47" s="119"/>
      <c r="D47" s="732" t="str">
        <f>指定登録依頼書!D47</f>
        <v/>
      </c>
      <c r="E47" s="732"/>
      <c r="F47" s="732"/>
      <c r="G47" s="732"/>
      <c r="H47" s="732"/>
      <c r="I47" s="120"/>
      <c r="J47" s="120"/>
      <c r="K47" s="120"/>
      <c r="L47" s="120"/>
      <c r="M47" s="120"/>
      <c r="N47" s="120"/>
      <c r="O47" s="121"/>
      <c r="P47" s="736"/>
      <c r="Q47" s="737"/>
      <c r="R47" s="122"/>
      <c r="S47" s="123"/>
      <c r="T47" s="123"/>
      <c r="U47" s="123"/>
      <c r="V47" s="123"/>
      <c r="W47" s="123"/>
      <c r="X47" s="123"/>
      <c r="Y47" s="123"/>
      <c r="Z47" s="123"/>
      <c r="AA47" s="123"/>
      <c r="AB47" s="123"/>
      <c r="AC47" s="123"/>
      <c r="AD47" s="124"/>
      <c r="AE47" s="715"/>
      <c r="AF47" s="718"/>
      <c r="AG47" s="1419"/>
      <c r="AH47" s="1420"/>
      <c r="AI47" s="1420"/>
      <c r="AJ47" s="1420"/>
      <c r="AK47" s="1420"/>
      <c r="AL47" s="1420"/>
      <c r="AM47" s="1420"/>
      <c r="AN47" s="1420"/>
      <c r="AO47" s="1420"/>
      <c r="AP47" s="1420"/>
      <c r="AQ47" s="1420"/>
      <c r="AR47" s="1420"/>
      <c r="AS47" s="1420"/>
      <c r="AT47" s="1420"/>
      <c r="AU47" s="1420"/>
      <c r="AV47" s="1421"/>
      <c r="AW47" s="720"/>
      <c r="AX47" s="720"/>
      <c r="AY47" s="720"/>
      <c r="AZ47" s="720"/>
      <c r="BA47" s="720"/>
      <c r="BB47" s="720"/>
      <c r="BC47" s="720"/>
      <c r="BD47" s="720"/>
      <c r="BE47" s="720"/>
      <c r="BF47" s="720"/>
      <c r="BG47" s="720"/>
      <c r="BH47" s="720"/>
      <c r="BI47" s="720"/>
      <c r="BJ47" s="720"/>
      <c r="BK47" s="720"/>
      <c r="BL47" s="720"/>
      <c r="BM47" s="720"/>
      <c r="BN47" s="720"/>
      <c r="CA47" s="13"/>
      <c r="CB47" s="8"/>
      <c r="CC47" s="8"/>
      <c r="CD47" s="8"/>
      <c r="CE47" s="12"/>
      <c r="CF47" s="13"/>
      <c r="CG47" s="8"/>
      <c r="CH47" s="8"/>
      <c r="CI47" s="8"/>
      <c r="CJ47" s="12"/>
    </row>
    <row r="48" spans="1:102" ht="18" customHeight="1" thickTop="1" x14ac:dyDescent="0.2">
      <c r="A48" s="719" t="s">
        <v>229</v>
      </c>
      <c r="B48" s="719"/>
      <c r="C48" s="719"/>
      <c r="D48" s="719"/>
      <c r="E48" s="719"/>
      <c r="F48" s="719"/>
      <c r="G48" s="719"/>
      <c r="H48" s="719"/>
      <c r="I48" s="719"/>
      <c r="J48" s="719"/>
      <c r="K48" s="719"/>
      <c r="L48" s="719"/>
      <c r="M48" s="719"/>
      <c r="N48" s="719"/>
      <c r="O48" s="719"/>
      <c r="P48" s="719"/>
      <c r="Q48" s="719"/>
      <c r="R48" s="719"/>
      <c r="S48" s="719"/>
      <c r="T48" s="719"/>
      <c r="U48" s="719"/>
      <c r="V48" s="719"/>
      <c r="W48" s="719"/>
      <c r="X48" s="719"/>
      <c r="Y48" s="719"/>
      <c r="Z48" s="719"/>
      <c r="AA48" s="719"/>
      <c r="AB48" s="719"/>
      <c r="AC48" s="719"/>
      <c r="AD48" s="719"/>
      <c r="AE48" s="719"/>
      <c r="AF48" s="719"/>
      <c r="AG48" s="719"/>
      <c r="AH48" s="719"/>
      <c r="AI48" s="719"/>
      <c r="AJ48" s="719"/>
      <c r="AK48" s="719"/>
      <c r="AL48" s="719"/>
      <c r="AM48" s="719"/>
      <c r="AN48" s="719"/>
      <c r="AO48" s="719"/>
      <c r="AP48" s="719"/>
      <c r="AQ48" s="719"/>
      <c r="AR48" s="719"/>
      <c r="AS48" s="719"/>
      <c r="AT48" s="719"/>
      <c r="AU48" s="719"/>
      <c r="AV48" s="719"/>
      <c r="AW48" s="719"/>
      <c r="AX48" s="719"/>
      <c r="AY48" s="719"/>
      <c r="AZ48" s="719"/>
      <c r="BA48" s="719"/>
      <c r="BB48" s="719"/>
      <c r="BC48" s="719"/>
      <c r="BD48" s="719"/>
      <c r="BE48" s="719"/>
      <c r="BF48" s="719"/>
      <c r="BG48" s="719"/>
      <c r="BH48" s="719"/>
      <c r="BI48" s="719"/>
      <c r="BJ48" s="719"/>
      <c r="BK48" s="719"/>
      <c r="BL48" s="719"/>
      <c r="BM48" s="719"/>
      <c r="BN48" s="719"/>
      <c r="BO48" s="719"/>
      <c r="BP48" s="719"/>
      <c r="BQ48" s="719"/>
      <c r="BR48" s="719"/>
      <c r="BS48" s="719"/>
      <c r="BT48" s="719"/>
      <c r="BU48" s="719"/>
      <c r="BV48" s="719"/>
      <c r="BW48" s="719"/>
      <c r="BX48" s="719"/>
      <c r="BY48" s="719"/>
      <c r="BZ48" s="719"/>
      <c r="CA48" s="719"/>
      <c r="CB48" s="719"/>
      <c r="CC48" s="719"/>
      <c r="CD48" s="719"/>
      <c r="CE48" s="719"/>
      <c r="CF48" s="719"/>
      <c r="CG48" s="719"/>
      <c r="CH48" s="719"/>
      <c r="CI48" s="719"/>
      <c r="CJ48" s="719"/>
    </row>
    <row r="49" spans="32:32" ht="16.5" x14ac:dyDescent="0.25">
      <c r="AF49" s="56"/>
    </row>
  </sheetData>
  <sheetProtection selectLockedCells="1" selectUnlockedCells="1"/>
  <mergeCells count="236">
    <mergeCell ref="A12:R14"/>
    <mergeCell ref="AK5:AL7"/>
    <mergeCell ref="AM5:AN7"/>
    <mergeCell ref="AO5:AP7"/>
    <mergeCell ref="AQ5:AR7"/>
    <mergeCell ref="AG21:AJ21"/>
    <mergeCell ref="AG40:AV40"/>
    <mergeCell ref="AW41:BN47"/>
    <mergeCell ref="AN42:AO42"/>
    <mergeCell ref="AR42:AS42"/>
    <mergeCell ref="AK10:AZ14"/>
    <mergeCell ref="BB11:BE12"/>
    <mergeCell ref="AU21:AZ21"/>
    <mergeCell ref="AX29:AZ30"/>
    <mergeCell ref="AK29:AO29"/>
    <mergeCell ref="AP29:AR29"/>
    <mergeCell ref="AM30:AO30"/>
    <mergeCell ref="BA16:BZ17"/>
    <mergeCell ref="BU19:BZ19"/>
    <mergeCell ref="AG44:AV44"/>
    <mergeCell ref="BW11:BX12"/>
    <mergeCell ref="BY11:BY12"/>
    <mergeCell ref="BT11:BU12"/>
    <mergeCell ref="BV11:BV12"/>
    <mergeCell ref="S11:W11"/>
    <mergeCell ref="U12:U13"/>
    <mergeCell ref="Y12:AC13"/>
    <mergeCell ref="AE12:AI13"/>
    <mergeCell ref="BB13:BF14"/>
    <mergeCell ref="BG11:BH12"/>
    <mergeCell ref="BI11:BI12"/>
    <mergeCell ref="BJ11:BK12"/>
    <mergeCell ref="BL11:BL12"/>
    <mergeCell ref="BO13:BS14"/>
    <mergeCell ref="BF11:BF12"/>
    <mergeCell ref="A11:R11"/>
    <mergeCell ref="AG37:AZ37"/>
    <mergeCell ref="AK31:AO32"/>
    <mergeCell ref="AP31:AR32"/>
    <mergeCell ref="D42:G42"/>
    <mergeCell ref="D43:H43"/>
    <mergeCell ref="S41:V41"/>
    <mergeCell ref="S42:W42"/>
    <mergeCell ref="K34:N35"/>
    <mergeCell ref="U35:W36"/>
    <mergeCell ref="X35:Y36"/>
    <mergeCell ref="AE31:AF36"/>
    <mergeCell ref="Q32:T32"/>
    <mergeCell ref="AF40:AF47"/>
    <mergeCell ref="C32:F33"/>
    <mergeCell ref="H34:I35"/>
    <mergeCell ref="AS31:AZ34"/>
    <mergeCell ref="G32:I33"/>
    <mergeCell ref="D46:G46"/>
    <mergeCell ref="D47:H47"/>
    <mergeCell ref="R44:AD45"/>
    <mergeCell ref="Q35:S35"/>
    <mergeCell ref="A26:B39"/>
    <mergeCell ref="A25:B25"/>
    <mergeCell ref="A18:B21"/>
    <mergeCell ref="AG38:AZ39"/>
    <mergeCell ref="Q29:S29"/>
    <mergeCell ref="Q31:S31"/>
    <mergeCell ref="C38:AF39"/>
    <mergeCell ref="Z35:AB36"/>
    <mergeCell ref="AC35:AD36"/>
    <mergeCell ref="AS29:AW30"/>
    <mergeCell ref="AQ21:AS21"/>
    <mergeCell ref="AP33:AR34"/>
    <mergeCell ref="C22:AZ25"/>
    <mergeCell ref="C18:AZ18"/>
    <mergeCell ref="C19:AZ20"/>
    <mergeCell ref="A22:B24"/>
    <mergeCell ref="Z31:AB32"/>
    <mergeCell ref="AC31:AD32"/>
    <mergeCell ref="C21:E21"/>
    <mergeCell ref="Q34:T34"/>
    <mergeCell ref="U33:W34"/>
    <mergeCell ref="X33:Y34"/>
    <mergeCell ref="J29:M29"/>
    <mergeCell ref="U29:W30"/>
    <mergeCell ref="CA26:CJ27"/>
    <mergeCell ref="Y8:AC8"/>
    <mergeCell ref="A8:R8"/>
    <mergeCell ref="A9:R10"/>
    <mergeCell ref="X41:Y42"/>
    <mergeCell ref="Z41:Z42"/>
    <mergeCell ref="AA41:AB42"/>
    <mergeCell ref="AC41:AC42"/>
    <mergeCell ref="AK30:AL30"/>
    <mergeCell ref="T8:V8"/>
    <mergeCell ref="X10:AJ10"/>
    <mergeCell ref="J32:M33"/>
    <mergeCell ref="N29:O29"/>
    <mergeCell ref="S10:W10"/>
    <mergeCell ref="AG33:AJ34"/>
    <mergeCell ref="AK33:AO34"/>
    <mergeCell ref="N32:P33"/>
    <mergeCell ref="G21:I21"/>
    <mergeCell ref="B15:AZ17"/>
    <mergeCell ref="K21:N21"/>
    <mergeCell ref="S14:W14"/>
    <mergeCell ref="J34:J35"/>
    <mergeCell ref="Q36:T36"/>
    <mergeCell ref="S40:AC40"/>
    <mergeCell ref="C1:AJ1"/>
    <mergeCell ref="C2:AJ2"/>
    <mergeCell ref="A3:AZ3"/>
    <mergeCell ref="A4:R4"/>
    <mergeCell ref="S4:W4"/>
    <mergeCell ref="M5:N7"/>
    <mergeCell ref="C5:D7"/>
    <mergeCell ref="I5:J7"/>
    <mergeCell ref="K5:L7"/>
    <mergeCell ref="X4:AJ4"/>
    <mergeCell ref="AG7:AH7"/>
    <mergeCell ref="AK4:AZ4"/>
    <mergeCell ref="AS5:AT7"/>
    <mergeCell ref="AU5:AV7"/>
    <mergeCell ref="AW5:AX7"/>
    <mergeCell ref="AY5:AZ7"/>
    <mergeCell ref="O5:P7"/>
    <mergeCell ref="AD7:AE7"/>
    <mergeCell ref="G5:H7"/>
    <mergeCell ref="A5:B7"/>
    <mergeCell ref="T6:V6"/>
    <mergeCell ref="E5:F7"/>
    <mergeCell ref="X7:AB7"/>
    <mergeCell ref="Q5:R7"/>
    <mergeCell ref="Y6:AD6"/>
    <mergeCell ref="BM28:BS36"/>
    <mergeCell ref="BA15:BZ15"/>
    <mergeCell ref="BM23:BZ23"/>
    <mergeCell ref="BA19:BT22"/>
    <mergeCell ref="BA23:BL23"/>
    <mergeCell ref="BA18:BT18"/>
    <mergeCell ref="BM24:BZ25"/>
    <mergeCell ref="BA26:BL27"/>
    <mergeCell ref="BM26:BZ27"/>
    <mergeCell ref="BU18:BZ18"/>
    <mergeCell ref="BA24:BL25"/>
    <mergeCell ref="BU20:BZ22"/>
    <mergeCell ref="AP35:AR36"/>
    <mergeCell ref="AS35:AU36"/>
    <mergeCell ref="AV35:AZ35"/>
    <mergeCell ref="AH36:AI36"/>
    <mergeCell ref="AV36:AZ36"/>
    <mergeCell ref="BT28:BZ36"/>
    <mergeCell ref="AK21:AO21"/>
    <mergeCell ref="Q26:AD26"/>
    <mergeCell ref="BO11:BR12"/>
    <mergeCell ref="AK35:AO36"/>
    <mergeCell ref="U31:W32"/>
    <mergeCell ref="AG31:AJ32"/>
    <mergeCell ref="D34:G35"/>
    <mergeCell ref="C30:I30"/>
    <mergeCell ref="E29:F29"/>
    <mergeCell ref="J30:L30"/>
    <mergeCell ref="Q33:S33"/>
    <mergeCell ref="Q30:T30"/>
    <mergeCell ref="C26:P26"/>
    <mergeCell ref="C27:I28"/>
    <mergeCell ref="J27:P28"/>
    <mergeCell ref="O34:P35"/>
    <mergeCell ref="X29:Y30"/>
    <mergeCell ref="Z29:AB30"/>
    <mergeCell ref="AC29:AD30"/>
    <mergeCell ref="AE29:AJ30"/>
    <mergeCell ref="C29:D29"/>
    <mergeCell ref="G29:H29"/>
    <mergeCell ref="Q27:T28"/>
    <mergeCell ref="U27:Y28"/>
    <mergeCell ref="Z27:AD28"/>
    <mergeCell ref="BS11:BS12"/>
    <mergeCell ref="CA28:CJ36"/>
    <mergeCell ref="BA29:BF39"/>
    <mergeCell ref="BG29:BL39"/>
    <mergeCell ref="BA28:BF28"/>
    <mergeCell ref="BG28:BL28"/>
    <mergeCell ref="AF26:AQ28"/>
    <mergeCell ref="AS26:AZ28"/>
    <mergeCell ref="BN37:CI39"/>
    <mergeCell ref="AP30:AR30"/>
    <mergeCell ref="C37:AF37"/>
    <mergeCell ref="X31:Y32"/>
    <mergeCell ref="C34:C35"/>
    <mergeCell ref="AG35:AJ35"/>
    <mergeCell ref="CC24:CD25"/>
    <mergeCell ref="CA23:CJ23"/>
    <mergeCell ref="CG24:CH25"/>
    <mergeCell ref="CA24:CB25"/>
    <mergeCell ref="CE24:CF25"/>
    <mergeCell ref="CI24:CJ25"/>
    <mergeCell ref="CA15:CJ16"/>
    <mergeCell ref="CA17:CJ22"/>
    <mergeCell ref="Z33:AB34"/>
    <mergeCell ref="AC33:AD34"/>
    <mergeCell ref="BA3:CJ3"/>
    <mergeCell ref="CE5:CF5"/>
    <mergeCell ref="CH5:CJ5"/>
    <mergeCell ref="CH8:CJ8"/>
    <mergeCell ref="BR4:BY4"/>
    <mergeCell ref="BA7:BQ7"/>
    <mergeCell ref="BA10:BM10"/>
    <mergeCell ref="BA8:BQ9"/>
    <mergeCell ref="BN10:BZ10"/>
    <mergeCell ref="BR8:BZ9"/>
    <mergeCell ref="CE8:CF8"/>
    <mergeCell ref="CA4:CD6"/>
    <mergeCell ref="BA5:BZ6"/>
    <mergeCell ref="BR7:BZ7"/>
    <mergeCell ref="CA7:CD9"/>
    <mergeCell ref="A48:CJ48"/>
    <mergeCell ref="CA43:CE43"/>
    <mergeCell ref="CA42:CJ42"/>
    <mergeCell ref="I46:J46"/>
    <mergeCell ref="Y43:AC43"/>
    <mergeCell ref="CF43:CJ43"/>
    <mergeCell ref="A40:B47"/>
    <mergeCell ref="C40:O40"/>
    <mergeCell ref="S43:W43"/>
    <mergeCell ref="I42:J42"/>
    <mergeCell ref="L46:M46"/>
    <mergeCell ref="L42:M42"/>
    <mergeCell ref="P40:P43"/>
    <mergeCell ref="Q40:Q43"/>
    <mergeCell ref="C44:O44"/>
    <mergeCell ref="P44:P47"/>
    <mergeCell ref="Q44:Q47"/>
    <mergeCell ref="Y46:AC46"/>
    <mergeCell ref="AE40:AE47"/>
    <mergeCell ref="S46:W46"/>
    <mergeCell ref="AI42:AK42"/>
    <mergeCell ref="AI43:AM43"/>
    <mergeCell ref="AD40:AD43"/>
    <mergeCell ref="AG45:AV47"/>
  </mergeCells>
  <phoneticPr fontId="1"/>
  <printOptions horizontalCentered="1" verticalCentered="1"/>
  <pageMargins left="0.19685039370078741" right="0.19685039370078741" top="0.19685039370078741" bottom="0.19685039370078741" header="0.19685039370078741" footer="0.19685039370078741"/>
  <pageSetup paperSize="9" scale="7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7" tint="0.39997558519241921"/>
    <pageSetUpPr fitToPage="1"/>
  </sheetPr>
  <dimension ref="B1:BS64"/>
  <sheetViews>
    <sheetView showGridLines="0" view="pageBreakPreview" topLeftCell="C1" zoomScaleNormal="100" zoomScaleSheetLayoutView="100" workbookViewId="0">
      <selection activeCell="Z18" sqref="Z18:AD18"/>
    </sheetView>
  </sheetViews>
  <sheetFormatPr defaultColWidth="2.453125" defaultRowHeight="15.75" customHeight="1" x14ac:dyDescent="0.2"/>
  <cols>
    <col min="1" max="8" width="2.453125" style="39"/>
    <col min="9" max="9" width="2.7265625" style="39" customWidth="1"/>
    <col min="10" max="13" width="2.453125" style="39"/>
    <col min="14" max="15" width="2.453125" style="39" customWidth="1"/>
    <col min="16" max="16" width="1.7265625" style="39" customWidth="1"/>
    <col min="17" max="18" width="3.1796875" style="39" customWidth="1"/>
    <col min="19" max="19" width="1.81640625" style="39" customWidth="1"/>
    <col min="20" max="20" width="2.453125" style="39" customWidth="1"/>
    <col min="21" max="21" width="2.453125" style="39"/>
    <col min="22" max="22" width="3.7265625" style="39" customWidth="1"/>
    <col min="23" max="23" width="1.81640625" style="39" customWidth="1"/>
    <col min="24" max="24" width="2.453125" style="39" customWidth="1"/>
    <col min="25" max="30" width="2.453125" style="39"/>
    <col min="31" max="39" width="2.453125" style="39" customWidth="1"/>
    <col min="40" max="16384" width="2.453125" style="39"/>
  </cols>
  <sheetData>
    <row r="1" spans="2:40" ht="7.5" customHeight="1" x14ac:dyDescent="0.2">
      <c r="B1" s="57" t="s">
        <v>232</v>
      </c>
    </row>
    <row r="2" spans="2:40" ht="15.75" customHeight="1" x14ac:dyDescent="0.2">
      <c r="AC2" s="1557" t="s">
        <v>233</v>
      </c>
      <c r="AD2" s="1557"/>
      <c r="AE2" s="1553"/>
      <c r="AF2" s="1553"/>
      <c r="AG2" s="39" t="s">
        <v>15</v>
      </c>
      <c r="AH2" s="1553"/>
      <c r="AI2" s="1553"/>
      <c r="AJ2" s="39" t="s">
        <v>16</v>
      </c>
      <c r="AK2" s="1553"/>
      <c r="AL2" s="1553"/>
      <c r="AM2" s="39" t="s">
        <v>17</v>
      </c>
    </row>
    <row r="3" spans="2:40" ht="15.75" customHeight="1" x14ac:dyDescent="0.2">
      <c r="B3" s="1554" t="s">
        <v>234</v>
      </c>
      <c r="C3" s="1554"/>
      <c r="D3" s="1554"/>
      <c r="E3" s="1554"/>
      <c r="F3" s="1554"/>
      <c r="G3" s="1554"/>
      <c r="H3" s="1554"/>
      <c r="I3" s="1554"/>
      <c r="J3" s="1554"/>
      <c r="K3" s="1554"/>
      <c r="L3" s="1554"/>
      <c r="M3" s="1554"/>
      <c r="N3" s="1554"/>
      <c r="O3" s="1554"/>
      <c r="P3" s="1554"/>
      <c r="Q3" s="1554"/>
      <c r="R3" s="1554"/>
      <c r="S3" s="1554"/>
      <c r="T3" s="1554"/>
      <c r="U3" s="1554"/>
      <c r="V3" s="1554"/>
      <c r="W3" s="1554"/>
      <c r="X3" s="1554"/>
      <c r="Y3" s="1554"/>
      <c r="Z3" s="1554"/>
      <c r="AA3" s="1554"/>
      <c r="AB3" s="1554"/>
      <c r="AC3" s="1554"/>
      <c r="AD3" s="1554"/>
      <c r="AE3" s="1554"/>
      <c r="AF3" s="1554"/>
      <c r="AG3" s="1554"/>
      <c r="AH3" s="1554"/>
      <c r="AI3" s="1554"/>
      <c r="AJ3" s="1554"/>
      <c r="AK3" s="1554"/>
      <c r="AL3" s="1554"/>
      <c r="AM3" s="1554"/>
      <c r="AN3" s="40"/>
    </row>
    <row r="4" spans="2:40" ht="15.75" customHeight="1" x14ac:dyDescent="0.2">
      <c r="B4" s="1554"/>
      <c r="C4" s="1554"/>
      <c r="D4" s="1554"/>
      <c r="E4" s="1554"/>
      <c r="F4" s="1554"/>
      <c r="G4" s="1554"/>
      <c r="H4" s="1554"/>
      <c r="I4" s="1554"/>
      <c r="J4" s="1554"/>
      <c r="K4" s="1554"/>
      <c r="L4" s="1554"/>
      <c r="M4" s="1554"/>
      <c r="N4" s="1554"/>
      <c r="O4" s="1554"/>
      <c r="P4" s="1554"/>
      <c r="Q4" s="1554"/>
      <c r="R4" s="1554"/>
      <c r="S4" s="1554"/>
      <c r="T4" s="1554"/>
      <c r="U4" s="1554"/>
      <c r="V4" s="1554"/>
      <c r="W4" s="1554"/>
      <c r="X4" s="1554"/>
      <c r="Y4" s="1554"/>
      <c r="Z4" s="1554"/>
      <c r="AA4" s="1554"/>
      <c r="AB4" s="1554"/>
      <c r="AC4" s="1554"/>
      <c r="AD4" s="1554"/>
      <c r="AE4" s="1554"/>
      <c r="AF4" s="1554"/>
      <c r="AG4" s="1554"/>
      <c r="AH4" s="1554"/>
      <c r="AI4" s="1554"/>
      <c r="AJ4" s="1554"/>
      <c r="AK4" s="1554"/>
      <c r="AL4" s="1554"/>
      <c r="AM4" s="1554"/>
      <c r="AN4" s="40"/>
    </row>
    <row r="5" spans="2:40" ht="15.75" customHeight="1" x14ac:dyDescent="0.2">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40"/>
    </row>
    <row r="6" spans="2:40" ht="15.75" customHeight="1" x14ac:dyDescent="0.2">
      <c r="B6" s="41"/>
      <c r="C6" s="41"/>
      <c r="D6" s="41"/>
      <c r="E6" s="41"/>
      <c r="F6" s="41"/>
      <c r="G6" s="41"/>
      <c r="H6" s="41"/>
      <c r="I6" s="41"/>
      <c r="J6" s="41"/>
      <c r="K6" s="41"/>
      <c r="L6" s="41"/>
      <c r="M6" s="41"/>
      <c r="N6" s="41"/>
      <c r="O6" s="41"/>
      <c r="P6" s="41"/>
      <c r="Q6" s="41"/>
      <c r="R6" s="41"/>
      <c r="S6" s="41"/>
      <c r="T6" s="41"/>
      <c r="U6" s="41"/>
      <c r="V6" s="41"/>
      <c r="W6" s="41"/>
      <c r="X6" s="41"/>
      <c r="Y6" s="41"/>
      <c r="Z6" s="41"/>
      <c r="AA6" s="1555" t="s">
        <v>235</v>
      </c>
      <c r="AB6" s="1555"/>
      <c r="AC6" s="1555"/>
      <c r="AD6" s="1555"/>
      <c r="AE6" s="1555"/>
      <c r="AF6" s="41"/>
      <c r="AG6" s="41"/>
      <c r="AH6" s="41"/>
      <c r="AI6" s="41"/>
      <c r="AJ6" s="41"/>
      <c r="AK6" s="41"/>
      <c r="AL6" s="41"/>
      <c r="AM6" s="41"/>
      <c r="AN6" s="33"/>
    </row>
    <row r="7" spans="2:40" ht="15.75" customHeight="1" x14ac:dyDescent="0.2">
      <c r="B7" s="41"/>
      <c r="C7" s="41"/>
      <c r="D7" s="41"/>
      <c r="E7" s="41"/>
      <c r="F7" s="41"/>
      <c r="G7" s="41"/>
      <c r="H7" s="41"/>
      <c r="I7" s="41"/>
      <c r="J7" s="41"/>
      <c r="K7" s="41"/>
      <c r="L7" s="41"/>
      <c r="M7" s="41"/>
      <c r="N7" s="41"/>
      <c r="O7" s="41"/>
      <c r="P7" s="41"/>
      <c r="Q7" s="41"/>
      <c r="R7" s="41"/>
      <c r="S7" s="41"/>
      <c r="T7" s="41"/>
      <c r="U7" s="41"/>
      <c r="V7" s="41"/>
      <c r="W7" s="41"/>
      <c r="X7" s="41"/>
      <c r="Y7" s="41"/>
      <c r="Z7" s="41"/>
      <c r="AA7" s="1556"/>
      <c r="AB7" s="1556"/>
      <c r="AC7" s="1556"/>
      <c r="AD7" s="1556"/>
      <c r="AE7" s="1556"/>
      <c r="AF7" s="1556"/>
      <c r="AG7" s="1556"/>
      <c r="AH7" s="1556"/>
      <c r="AI7" s="1556"/>
      <c r="AJ7" s="1556"/>
      <c r="AK7" s="1556"/>
      <c r="AL7" s="1556"/>
      <c r="AM7" s="1556"/>
      <c r="AN7" s="33"/>
    </row>
    <row r="8" spans="2:40" ht="15.75" customHeight="1" x14ac:dyDescent="0.2">
      <c r="B8" s="41"/>
      <c r="C8" s="41"/>
      <c r="D8" s="41"/>
      <c r="E8" s="41"/>
      <c r="F8" s="41"/>
      <c r="G8" s="41"/>
      <c r="H8" s="41"/>
      <c r="I8" s="41"/>
      <c r="J8" s="41"/>
      <c r="K8" s="41"/>
      <c r="L8" s="41"/>
      <c r="M8" s="41"/>
      <c r="N8" s="41"/>
      <c r="O8" s="41"/>
      <c r="P8" s="41"/>
      <c r="Q8" s="41"/>
      <c r="R8" s="41"/>
      <c r="S8" s="41"/>
      <c r="T8" s="41"/>
      <c r="U8" s="41"/>
      <c r="V8" s="41"/>
      <c r="W8" s="41"/>
      <c r="X8" s="41"/>
      <c r="Y8" s="41"/>
      <c r="Z8" s="41"/>
      <c r="AA8" s="1556"/>
      <c r="AB8" s="1556"/>
      <c r="AC8" s="1556"/>
      <c r="AD8" s="1556"/>
      <c r="AE8" s="1556"/>
      <c r="AF8" s="1556"/>
      <c r="AG8" s="1556"/>
      <c r="AH8" s="1556"/>
      <c r="AI8" s="1556"/>
      <c r="AJ8" s="1556"/>
      <c r="AK8" s="1556"/>
      <c r="AL8" s="1556"/>
      <c r="AM8" s="1556"/>
      <c r="AN8" s="33"/>
    </row>
    <row r="9" spans="2:40" ht="15.75" customHeight="1" x14ac:dyDescent="0.2">
      <c r="B9" s="41"/>
      <c r="C9" s="41"/>
      <c r="D9" s="41"/>
      <c r="E9" s="41"/>
      <c r="F9" s="41"/>
      <c r="G9" s="41"/>
      <c r="H9" s="41"/>
      <c r="I9" s="41"/>
      <c r="J9" s="41"/>
      <c r="K9" s="41"/>
      <c r="L9" s="41"/>
      <c r="M9" s="41"/>
      <c r="N9" s="41"/>
      <c r="O9" s="41"/>
      <c r="P9" s="41"/>
      <c r="Q9" s="41"/>
      <c r="R9" s="41"/>
      <c r="S9" s="41"/>
      <c r="T9" s="41"/>
      <c r="U9" s="41"/>
      <c r="V9" s="41"/>
      <c r="W9" s="41"/>
      <c r="X9" s="41"/>
      <c r="Y9" s="41"/>
      <c r="Z9" s="41"/>
      <c r="AA9" s="1556"/>
      <c r="AB9" s="1556"/>
      <c r="AC9" s="1556"/>
      <c r="AD9" s="1556"/>
      <c r="AE9" s="1556"/>
      <c r="AF9" s="1556"/>
      <c r="AG9" s="1556"/>
      <c r="AH9" s="1556"/>
      <c r="AI9" s="1556"/>
      <c r="AJ9" s="1556"/>
      <c r="AK9" s="1556"/>
      <c r="AL9" s="1556"/>
      <c r="AM9" s="1556"/>
      <c r="AN9" s="33"/>
    </row>
    <row r="10" spans="2:40" ht="15.75" customHeight="1" x14ac:dyDescent="0.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1558" t="s">
        <v>236</v>
      </c>
      <c r="AB10" s="1558"/>
      <c r="AC10" s="1558"/>
      <c r="AD10" s="1558"/>
      <c r="AE10" s="1558"/>
      <c r="AF10" s="1559"/>
      <c r="AG10" s="1559"/>
      <c r="AH10" s="1559"/>
      <c r="AI10" s="1559"/>
      <c r="AJ10" s="1559"/>
      <c r="AK10" s="1559"/>
      <c r="AL10" s="43" t="s">
        <v>237</v>
      </c>
      <c r="AM10" s="42"/>
      <c r="AN10" s="44"/>
    </row>
    <row r="11" spans="2:40" ht="15.75" customHeight="1" x14ac:dyDescent="0.2">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1"/>
      <c r="AB11" s="41"/>
      <c r="AC11" s="41"/>
      <c r="AD11" s="41"/>
      <c r="AE11" s="41"/>
      <c r="AF11" s="41"/>
      <c r="AG11" s="41"/>
      <c r="AH11" s="41"/>
      <c r="AI11" s="41"/>
      <c r="AJ11" s="41"/>
      <c r="AK11" s="41"/>
      <c r="AL11" s="43"/>
      <c r="AM11" s="43"/>
    </row>
    <row r="12" spans="2:40" ht="15.75" customHeight="1" x14ac:dyDescent="0.2">
      <c r="B12" s="1516" t="s">
        <v>238</v>
      </c>
      <c r="C12" s="1516"/>
      <c r="D12" s="1516"/>
      <c r="E12" s="1516"/>
      <c r="F12" s="1516"/>
      <c r="G12" s="1516"/>
      <c r="H12" s="1516"/>
      <c r="I12" s="1516"/>
      <c r="J12" s="1516"/>
      <c r="K12" s="1516"/>
      <c r="L12" s="1516"/>
      <c r="M12" s="1516"/>
      <c r="N12" s="1516"/>
      <c r="O12" s="1516"/>
      <c r="P12" s="1516"/>
      <c r="Q12" s="1516"/>
      <c r="R12" s="1516"/>
      <c r="S12" s="1516"/>
      <c r="T12" s="1516"/>
      <c r="U12" s="1516"/>
      <c r="V12" s="1516"/>
      <c r="W12" s="1516"/>
      <c r="X12" s="1516"/>
      <c r="Y12" s="1516"/>
      <c r="Z12" s="1516"/>
      <c r="AA12" s="1516"/>
      <c r="AB12" s="1516"/>
      <c r="AC12" s="1516"/>
      <c r="AD12" s="1516"/>
      <c r="AE12" s="1516"/>
      <c r="AF12" s="1516"/>
      <c r="AG12" s="1516"/>
      <c r="AH12" s="1516"/>
      <c r="AI12" s="1516"/>
      <c r="AJ12" s="1516"/>
      <c r="AK12" s="1516"/>
      <c r="AL12" s="1516"/>
      <c r="AM12" s="1516"/>
    </row>
    <row r="13" spans="2:40" ht="11.25" customHeight="1" thickBot="1" x14ac:dyDescent="0.2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row>
    <row r="14" spans="2:40" ht="15.75" customHeight="1" x14ac:dyDescent="0.2">
      <c r="B14" s="1517" t="s">
        <v>239</v>
      </c>
      <c r="C14" s="1518"/>
      <c r="D14" s="1518"/>
      <c r="E14" s="1518"/>
      <c r="F14" s="1518"/>
      <c r="G14" s="1518"/>
      <c r="H14" s="1518"/>
      <c r="I14" s="1518"/>
      <c r="J14" s="1518"/>
      <c r="K14" s="1518"/>
      <c r="L14" s="1518"/>
      <c r="M14" s="1518"/>
      <c r="N14" s="1518"/>
      <c r="O14" s="1518"/>
      <c r="P14" s="1518"/>
      <c r="Q14" s="1518"/>
      <c r="R14" s="1518"/>
      <c r="S14" s="1518"/>
      <c r="T14" s="1518"/>
      <c r="U14" s="1518"/>
      <c r="V14" s="1518"/>
      <c r="W14" s="1518"/>
      <c r="X14" s="1518"/>
      <c r="Y14" s="1518"/>
      <c r="Z14" s="1518"/>
      <c r="AA14" s="1518"/>
      <c r="AB14" s="1518"/>
      <c r="AC14" s="1518"/>
      <c r="AD14" s="1518"/>
      <c r="AE14" s="1518"/>
      <c r="AF14" s="1518"/>
      <c r="AG14" s="1518"/>
      <c r="AH14" s="1518"/>
      <c r="AI14" s="1518"/>
      <c r="AJ14" s="1518"/>
      <c r="AK14" s="1518"/>
      <c r="AL14" s="1518"/>
      <c r="AM14" s="1519"/>
    </row>
    <row r="15" spans="2:40" ht="15.75" customHeight="1" x14ac:dyDescent="0.2">
      <c r="B15" s="1446"/>
      <c r="C15" s="469"/>
      <c r="D15" s="469"/>
      <c r="E15" s="469"/>
      <c r="F15" s="469"/>
      <c r="G15" s="469"/>
      <c r="H15" s="469"/>
      <c r="I15" s="469"/>
      <c r="J15" s="469"/>
      <c r="K15" s="469"/>
      <c r="L15" s="469"/>
      <c r="M15" s="469"/>
      <c r="N15" s="469"/>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469"/>
      <c r="AL15" s="469"/>
      <c r="AM15" s="1451"/>
    </row>
    <row r="16" spans="2:40" ht="15.75" customHeight="1" x14ac:dyDescent="0.2">
      <c r="B16" s="1562" t="s">
        <v>8</v>
      </c>
      <c r="C16" s="1534"/>
      <c r="D16" s="1534"/>
      <c r="E16" s="1534"/>
      <c r="F16" s="1534"/>
      <c r="G16" s="1534"/>
      <c r="H16" s="1534"/>
      <c r="I16" s="1534"/>
      <c r="J16" s="1424"/>
      <c r="K16" s="1424"/>
      <c r="L16" s="1424"/>
      <c r="M16" s="1424"/>
      <c r="N16" s="1424"/>
      <c r="O16" s="1424"/>
      <c r="P16" s="1424"/>
      <c r="Q16" s="1424"/>
      <c r="R16" s="1424"/>
      <c r="S16" s="1498"/>
      <c r="T16" s="1497" t="s">
        <v>240</v>
      </c>
      <c r="U16" s="1424"/>
      <c r="V16" s="1424"/>
      <c r="W16" s="1424"/>
      <c r="X16" s="43"/>
      <c r="Y16" s="45"/>
      <c r="Z16" s="1590" t="str">
        <f>指定登録依頼書!Y6</f>
        <v/>
      </c>
      <c r="AA16" s="1590"/>
      <c r="AB16" s="1590"/>
      <c r="AC16" s="1590"/>
      <c r="AD16" s="1590"/>
      <c r="AE16" s="1590"/>
      <c r="AF16" s="43"/>
      <c r="AG16" s="43"/>
      <c r="AH16" s="43"/>
      <c r="AI16" s="43"/>
      <c r="AJ16" s="43"/>
      <c r="AK16" s="43"/>
      <c r="AL16" s="43"/>
      <c r="AM16" s="137"/>
    </row>
    <row r="17" spans="2:39" ht="15" customHeight="1" x14ac:dyDescent="0.2">
      <c r="B17" s="1585" t="str">
        <f>指定登録依頼書!A9</f>
        <v xml:space="preserve"> </v>
      </c>
      <c r="C17" s="722"/>
      <c r="D17" s="722"/>
      <c r="E17" s="722"/>
      <c r="F17" s="722"/>
      <c r="G17" s="722"/>
      <c r="H17" s="722"/>
      <c r="I17" s="722"/>
      <c r="J17" s="722"/>
      <c r="K17" s="722"/>
      <c r="L17" s="722"/>
      <c r="M17" s="722"/>
      <c r="N17" s="722"/>
      <c r="O17" s="722"/>
      <c r="P17" s="722"/>
      <c r="Q17" s="722"/>
      <c r="R17" s="722"/>
      <c r="S17" s="1586"/>
      <c r="T17" s="192"/>
      <c r="U17" s="55"/>
      <c r="V17" s="55"/>
      <c r="W17" s="55"/>
      <c r="X17" s="55"/>
      <c r="Y17" s="176"/>
      <c r="Z17" s="1560" t="str">
        <f>指定登録依頼書!X7</f>
        <v xml:space="preserve">0 </v>
      </c>
      <c r="AA17" s="1560"/>
      <c r="AB17" s="1560"/>
      <c r="AC17" s="1560"/>
      <c r="AD17" s="43" t="s">
        <v>15</v>
      </c>
      <c r="AE17" s="1530" t="str">
        <f>指定登録依頼書!AD7</f>
        <v/>
      </c>
      <c r="AF17" s="1530"/>
      <c r="AG17" s="43" t="s">
        <v>16</v>
      </c>
      <c r="AH17" s="1560" t="str">
        <f>指定登録依頼書!AG7</f>
        <v/>
      </c>
      <c r="AI17" s="1560"/>
      <c r="AJ17" s="43" t="s">
        <v>17</v>
      </c>
      <c r="AK17" s="55"/>
      <c r="AL17" s="55"/>
      <c r="AM17" s="193"/>
    </row>
    <row r="18" spans="2:39" ht="13.5" customHeight="1" x14ac:dyDescent="0.2">
      <c r="B18" s="1587"/>
      <c r="C18" s="1465"/>
      <c r="D18" s="1465"/>
      <c r="E18" s="1465"/>
      <c r="F18" s="1465"/>
      <c r="G18" s="1465"/>
      <c r="H18" s="1465"/>
      <c r="I18" s="1465"/>
      <c r="J18" s="1465"/>
      <c r="K18" s="1465"/>
      <c r="L18" s="1465"/>
      <c r="M18" s="1465"/>
      <c r="N18" s="1465"/>
      <c r="O18" s="1465"/>
      <c r="P18" s="1465"/>
      <c r="Q18" s="1465"/>
      <c r="R18" s="1465"/>
      <c r="S18" s="1588"/>
      <c r="T18" s="138"/>
      <c r="U18" s="139"/>
      <c r="V18" s="139"/>
      <c r="W18" s="139"/>
      <c r="X18" s="139"/>
      <c r="Y18" s="140"/>
      <c r="Z18" s="1589" t="e">
        <f>指定登録依頼書!Y8</f>
        <v>#VALUE!</v>
      </c>
      <c r="AA18" s="1589"/>
      <c r="AB18" s="1589"/>
      <c r="AC18" s="1589"/>
      <c r="AD18" s="1589"/>
      <c r="AE18" s="196"/>
      <c r="AF18" s="196"/>
      <c r="AG18" s="196"/>
      <c r="AH18" s="196"/>
      <c r="AI18" s="196"/>
      <c r="AJ18" s="196"/>
      <c r="AK18" s="139"/>
      <c r="AL18" s="139"/>
      <c r="AM18" s="141"/>
    </row>
    <row r="19" spans="2:39" ht="15.75" customHeight="1" x14ac:dyDescent="0.2">
      <c r="B19" s="1562" t="s">
        <v>7</v>
      </c>
      <c r="C19" s="1534"/>
      <c r="D19" s="1534"/>
      <c r="E19" s="1534"/>
      <c r="F19" s="1534"/>
      <c r="G19" s="1534"/>
      <c r="H19" s="1534"/>
      <c r="I19" s="1534"/>
      <c r="J19" s="1534"/>
      <c r="K19" s="1534"/>
      <c r="L19" s="1534"/>
      <c r="M19" s="1534"/>
      <c r="N19" s="1534"/>
      <c r="O19" s="1534"/>
      <c r="P19" s="1534"/>
      <c r="Q19" s="1534"/>
      <c r="R19" s="1534"/>
      <c r="S19" s="1535"/>
      <c r="T19" s="1533" t="s">
        <v>241</v>
      </c>
      <c r="U19" s="1534"/>
      <c r="V19" s="1534"/>
      <c r="W19" s="1534"/>
      <c r="X19" s="1534"/>
      <c r="Y19" s="1535"/>
      <c r="Z19" s="1533" t="s">
        <v>242</v>
      </c>
      <c r="AA19" s="1534"/>
      <c r="AB19" s="1534"/>
      <c r="AC19" s="1534"/>
      <c r="AD19" s="1534"/>
      <c r="AE19" s="1534"/>
      <c r="AF19" s="1534"/>
      <c r="AG19" s="1534"/>
      <c r="AH19" s="1534"/>
      <c r="AI19" s="1534"/>
      <c r="AJ19" s="1534"/>
      <c r="AK19" s="1534"/>
      <c r="AL19" s="1534"/>
      <c r="AM19" s="1536"/>
    </row>
    <row r="20" spans="2:39" ht="15.75" customHeight="1" x14ac:dyDescent="0.2">
      <c r="B20" s="1544" t="str">
        <f>指定登録依頼書!A12</f>
        <v/>
      </c>
      <c r="C20" s="1545"/>
      <c r="D20" s="1545"/>
      <c r="E20" s="1545"/>
      <c r="F20" s="1545"/>
      <c r="G20" s="1545"/>
      <c r="H20" s="1545"/>
      <c r="I20" s="1545"/>
      <c r="J20" s="1545"/>
      <c r="K20" s="1545"/>
      <c r="L20" s="1545"/>
      <c r="M20" s="1545"/>
      <c r="N20" s="1545"/>
      <c r="O20" s="1545"/>
      <c r="P20" s="1545"/>
      <c r="Q20" s="1545"/>
      <c r="R20" s="1545"/>
      <c r="S20" s="1546"/>
      <c r="T20" s="142"/>
      <c r="U20" s="731" t="str">
        <f>IF(★入力シート★!AA8,"■","□")</f>
        <v>□</v>
      </c>
      <c r="V20" s="731"/>
      <c r="W20" s="43" t="s">
        <v>243</v>
      </c>
      <c r="X20" s="43"/>
      <c r="Y20" s="143"/>
      <c r="Z20" s="142"/>
      <c r="AA20" s="731" t="str">
        <f>IF(★入力シート★!AA11,"■","□")</f>
        <v>□</v>
      </c>
      <c r="AB20" s="1509" t="s">
        <v>244</v>
      </c>
      <c r="AC20" s="1509"/>
      <c r="AD20" s="1509"/>
      <c r="AE20" s="43"/>
      <c r="AF20" s="43"/>
      <c r="AG20" s="731" t="str">
        <f>IF(★入力シート★!AB11,"■","□")</f>
        <v>□</v>
      </c>
      <c r="AH20" s="1509" t="s">
        <v>245</v>
      </c>
      <c r="AI20" s="1509"/>
      <c r="AJ20" s="1509"/>
      <c r="AK20" s="43"/>
      <c r="AL20" s="43"/>
      <c r="AM20" s="137"/>
    </row>
    <row r="21" spans="2:39" ht="15.75" customHeight="1" x14ac:dyDescent="0.2">
      <c r="B21" s="1544"/>
      <c r="C21" s="1545"/>
      <c r="D21" s="1545"/>
      <c r="E21" s="1545"/>
      <c r="F21" s="1545"/>
      <c r="G21" s="1545"/>
      <c r="H21" s="1545"/>
      <c r="I21" s="1545"/>
      <c r="J21" s="1545"/>
      <c r="K21" s="1545"/>
      <c r="L21" s="1545"/>
      <c r="M21" s="1545"/>
      <c r="N21" s="1545"/>
      <c r="O21" s="1545"/>
      <c r="P21" s="1545"/>
      <c r="Q21" s="1545"/>
      <c r="R21" s="1545"/>
      <c r="S21" s="1546"/>
      <c r="T21" s="142"/>
      <c r="U21" s="780" t="str">
        <f>IF(★入力シート★!AB8,"■","□")</f>
        <v>□</v>
      </c>
      <c r="V21" s="780"/>
      <c r="W21" s="43" t="s">
        <v>246</v>
      </c>
      <c r="X21" s="43"/>
      <c r="Y21" s="143"/>
      <c r="Z21" s="142"/>
      <c r="AA21" s="780"/>
      <c r="AB21" s="1561"/>
      <c r="AC21" s="1561"/>
      <c r="AD21" s="1561"/>
      <c r="AE21" s="43"/>
      <c r="AF21" s="43"/>
      <c r="AG21" s="780"/>
      <c r="AH21" s="1561"/>
      <c r="AI21" s="1561"/>
      <c r="AJ21" s="1561"/>
      <c r="AK21" s="43"/>
      <c r="AL21" s="43"/>
      <c r="AM21" s="137"/>
    </row>
    <row r="22" spans="2:39" ht="18.75" customHeight="1" thickBot="1" x14ac:dyDescent="0.25">
      <c r="B22" s="1547"/>
      <c r="C22" s="1548"/>
      <c r="D22" s="1548"/>
      <c r="E22" s="1548"/>
      <c r="F22" s="1548"/>
      <c r="G22" s="1548"/>
      <c r="H22" s="1548"/>
      <c r="I22" s="1548"/>
      <c r="J22" s="1548"/>
      <c r="K22" s="1548"/>
      <c r="L22" s="1548"/>
      <c r="M22" s="1548"/>
      <c r="N22" s="1548"/>
      <c r="O22" s="1548"/>
      <c r="P22" s="1548"/>
      <c r="Q22" s="1548"/>
      <c r="R22" s="1548"/>
      <c r="S22" s="1549"/>
      <c r="T22" s="1550" t="s">
        <v>247</v>
      </c>
      <c r="U22" s="1551"/>
      <c r="V22" s="1551"/>
      <c r="W22" s="1551"/>
      <c r="X22" s="1551"/>
      <c r="Y22" s="1552"/>
      <c r="Z22" s="144" t="str">
        <f>IF(★入力シート★!AA5,"□","■")</f>
        <v>□</v>
      </c>
      <c r="AA22" s="145" t="s">
        <v>248</v>
      </c>
      <c r="AB22" s="146"/>
      <c r="AC22" s="144" t="str">
        <f>IF(★入力シート★!AA5,"■","□")</f>
        <v>■</v>
      </c>
      <c r="AD22" s="147" t="s">
        <v>249</v>
      </c>
      <c r="AE22" s="148" t="str">
        <f>IF(★入力シート★!$AA5,"",★入力シート★!G5)</f>
        <v/>
      </c>
      <c r="AF22" s="149" t="str">
        <f>IF(★入力シート★!$AA$5,"",★入力シート★!H5)</f>
        <v/>
      </c>
      <c r="AG22" s="150" t="s">
        <v>250</v>
      </c>
      <c r="AH22" s="149" t="str">
        <f>IF(★入力シート★!$AA$5,"",★入力シート★!J5)</f>
        <v/>
      </c>
      <c r="AI22" s="149" t="str">
        <f>IF(★入力シート★!$AA$5,"",★入力シート★!K5)</f>
        <v/>
      </c>
      <c r="AJ22" s="149" t="str">
        <f>IF(★入力シート★!$AA$5,"",★入力シート★!L5)</f>
        <v/>
      </c>
      <c r="AK22" s="149" t="str">
        <f>IF(★入力シート★!$AA$5,"",★入力シート★!M5)</f>
        <v/>
      </c>
      <c r="AL22" s="149" t="str">
        <f>IF(★入力シート★!$AA$5,"",★入力シート★!N5)</f>
        <v/>
      </c>
      <c r="AM22" s="151" t="str">
        <f>IF(★入力シート★!$AA$5,"",★入力シート★!O5)</f>
        <v/>
      </c>
    </row>
    <row r="23" spans="2:39" ht="13.5" customHeight="1" thickTop="1" x14ac:dyDescent="0.2">
      <c r="B23" s="1443" t="s">
        <v>251</v>
      </c>
      <c r="C23" s="1444"/>
      <c r="D23" s="1444"/>
      <c r="E23" s="1444"/>
      <c r="F23" s="1444"/>
      <c r="G23" s="1444"/>
      <c r="H23" s="1444"/>
      <c r="I23" s="1444"/>
      <c r="J23" s="1444"/>
      <c r="K23" s="1444"/>
      <c r="L23" s="1444"/>
      <c r="M23" s="1444"/>
      <c r="N23" s="1444"/>
      <c r="O23" s="1444"/>
      <c r="P23" s="1444"/>
      <c r="Q23" s="1444"/>
      <c r="R23" s="1444"/>
      <c r="S23" s="1444"/>
      <c r="T23" s="1444"/>
      <c r="U23" s="1444"/>
      <c r="V23" s="1444"/>
      <c r="W23" s="1444"/>
      <c r="X23" s="1444"/>
      <c r="Y23" s="1444"/>
      <c r="Z23" s="1444"/>
      <c r="AA23" s="1444"/>
      <c r="AB23" s="1444"/>
      <c r="AC23" s="1444"/>
      <c r="AD23" s="1444"/>
      <c r="AE23" s="1444"/>
      <c r="AF23" s="1444"/>
      <c r="AG23" s="1444"/>
      <c r="AH23" s="1444"/>
      <c r="AI23" s="1444"/>
      <c r="AJ23" s="1444"/>
      <c r="AK23" s="1444"/>
      <c r="AL23" s="1444"/>
      <c r="AM23" s="1449"/>
    </row>
    <row r="24" spans="2:39" ht="13.5" customHeight="1" x14ac:dyDescent="0.2">
      <c r="B24" s="1446"/>
      <c r="C24" s="469"/>
      <c r="D24" s="469"/>
      <c r="E24" s="469"/>
      <c r="F24" s="469"/>
      <c r="G24" s="469"/>
      <c r="H24" s="469"/>
      <c r="I24" s="469"/>
      <c r="J24" s="469"/>
      <c r="K24" s="469"/>
      <c r="L24" s="469"/>
      <c r="M24" s="469"/>
      <c r="N24" s="469"/>
      <c r="O24" s="469"/>
      <c r="P24" s="469"/>
      <c r="Q24" s="469"/>
      <c r="R24" s="469"/>
      <c r="S24" s="469"/>
      <c r="T24" s="469"/>
      <c r="U24" s="469"/>
      <c r="V24" s="469"/>
      <c r="W24" s="469"/>
      <c r="X24" s="469"/>
      <c r="Y24" s="469"/>
      <c r="Z24" s="469"/>
      <c r="AA24" s="469"/>
      <c r="AB24" s="469"/>
      <c r="AC24" s="469"/>
      <c r="AD24" s="469"/>
      <c r="AE24" s="469"/>
      <c r="AF24" s="469"/>
      <c r="AG24" s="469"/>
      <c r="AH24" s="469"/>
      <c r="AI24" s="469"/>
      <c r="AJ24" s="469"/>
      <c r="AK24" s="469"/>
      <c r="AL24" s="469"/>
      <c r="AM24" s="1451"/>
    </row>
    <row r="25" spans="2:39" s="4" customFormat="1" ht="18.75" customHeight="1" x14ac:dyDescent="0.2">
      <c r="B25" s="1483" t="s">
        <v>252</v>
      </c>
      <c r="C25" s="1484"/>
      <c r="D25" s="1484"/>
      <c r="E25" s="1484"/>
      <c r="F25" s="1484"/>
      <c r="G25" s="1484"/>
      <c r="H25" s="1484"/>
      <c r="I25" s="1484"/>
      <c r="J25" s="1484"/>
      <c r="K25" s="1484"/>
      <c r="L25" s="1484"/>
      <c r="M25" s="1485"/>
      <c r="N25" s="1480" t="s">
        <v>253</v>
      </c>
      <c r="O25" s="1478"/>
      <c r="P25" s="1478"/>
      <c r="Q25" s="1478"/>
      <c r="R25" s="1478"/>
      <c r="S25" s="1478"/>
      <c r="T25" s="1478"/>
      <c r="U25" s="1478"/>
      <c r="V25" s="1478"/>
      <c r="W25" s="1478"/>
      <c r="X25" s="1479"/>
      <c r="Y25" s="1497" t="s">
        <v>65</v>
      </c>
      <c r="Z25" s="1424"/>
      <c r="AA25" s="1424"/>
      <c r="AB25" s="1424"/>
      <c r="AC25" s="1424"/>
      <c r="AD25" s="1424"/>
      <c r="AE25" s="1424"/>
      <c r="AF25" s="1424"/>
      <c r="AG25" s="1424"/>
      <c r="AH25" s="1498"/>
      <c r="AI25" s="1578" t="s">
        <v>254</v>
      </c>
      <c r="AJ25" s="1579"/>
      <c r="AK25" s="1579"/>
      <c r="AL25" s="1579"/>
      <c r="AM25" s="1580"/>
    </row>
    <row r="26" spans="2:39" s="4" customFormat="1" ht="7.5" customHeight="1" x14ac:dyDescent="0.2">
      <c r="B26" s="1477" t="s">
        <v>255</v>
      </c>
      <c r="C26" s="1478"/>
      <c r="D26" s="1478"/>
      <c r="E26" s="1478"/>
      <c r="F26" s="1478"/>
      <c r="G26" s="1479"/>
      <c r="H26" s="1480" t="s">
        <v>256</v>
      </c>
      <c r="I26" s="1478"/>
      <c r="J26" s="1478"/>
      <c r="K26" s="1478"/>
      <c r="L26" s="1478"/>
      <c r="M26" s="1479"/>
      <c r="N26" s="1468" t="s">
        <v>257</v>
      </c>
      <c r="O26" s="1469"/>
      <c r="P26" s="1469"/>
      <c r="Q26" s="1542" t="s">
        <v>55</v>
      </c>
      <c r="R26" s="1542"/>
      <c r="S26" s="1542"/>
      <c r="T26" s="1542"/>
      <c r="U26" s="1481" t="s">
        <v>185</v>
      </c>
      <c r="V26" s="1481"/>
      <c r="W26" s="1481"/>
      <c r="X26" s="1481"/>
      <c r="Y26" s="1506"/>
      <c r="Z26" s="1425"/>
      <c r="AA26" s="1425"/>
      <c r="AB26" s="1425"/>
      <c r="AC26" s="1425"/>
      <c r="AD26" s="1425"/>
      <c r="AE26" s="1425"/>
      <c r="AF26" s="1425"/>
      <c r="AG26" s="1425"/>
      <c r="AH26" s="1507"/>
      <c r="AI26" s="1581"/>
      <c r="AJ26" s="1582"/>
      <c r="AK26" s="1582"/>
      <c r="AL26" s="1582"/>
      <c r="AM26" s="1583"/>
    </row>
    <row r="27" spans="2:39" s="4" customFormat="1" ht="21" customHeight="1" x14ac:dyDescent="0.2">
      <c r="B27" s="1477"/>
      <c r="C27" s="1478"/>
      <c r="D27" s="1478"/>
      <c r="E27" s="1478"/>
      <c r="F27" s="1478"/>
      <c r="G27" s="1479"/>
      <c r="H27" s="1480"/>
      <c r="I27" s="1478"/>
      <c r="J27" s="1478"/>
      <c r="K27" s="1478"/>
      <c r="L27" s="1478"/>
      <c r="M27" s="1479"/>
      <c r="N27" s="1474"/>
      <c r="O27" s="1475"/>
      <c r="P27" s="1475"/>
      <c r="Q27" s="1543"/>
      <c r="R27" s="1543"/>
      <c r="S27" s="1543"/>
      <c r="T27" s="1543"/>
      <c r="U27" s="1482"/>
      <c r="V27" s="1482"/>
      <c r="W27" s="1482"/>
      <c r="X27" s="1482"/>
      <c r="Y27" s="1499"/>
      <c r="Z27" s="1459"/>
      <c r="AA27" s="1459"/>
      <c r="AB27" s="1459"/>
      <c r="AC27" s="1459"/>
      <c r="AD27" s="1459"/>
      <c r="AE27" s="1459"/>
      <c r="AF27" s="1459"/>
      <c r="AG27" s="1459"/>
      <c r="AH27" s="1460"/>
      <c r="AI27" s="1537" t="s">
        <v>258</v>
      </c>
      <c r="AJ27" s="1538"/>
      <c r="AK27" s="1538"/>
      <c r="AL27" s="1538"/>
      <c r="AM27" s="1539"/>
    </row>
    <row r="28" spans="2:39" s="4" customFormat="1" ht="15.75" customHeight="1" x14ac:dyDescent="0.2">
      <c r="B28" s="1525" t="str">
        <f>指定登録依頼書!C29</f>
        <v>昭和</v>
      </c>
      <c r="C28" s="1424"/>
      <c r="D28" s="1531" t="str">
        <f>指定登録依頼書!E29</f>
        <v/>
      </c>
      <c r="E28" s="1531"/>
      <c r="F28" s="1424" t="s">
        <v>259</v>
      </c>
      <c r="G28" s="1498"/>
      <c r="H28" s="1591" t="str">
        <f>指定登録依頼書!J29</f>
        <v/>
      </c>
      <c r="I28" s="1592"/>
      <c r="J28" s="1592"/>
      <c r="K28" s="1456" t="s">
        <v>41</v>
      </c>
      <c r="L28" s="1456"/>
      <c r="M28" s="190"/>
      <c r="N28" s="1466" t="str">
        <f>指定登録依頼書!Q29</f>
        <v/>
      </c>
      <c r="O28" s="1467"/>
      <c r="P28" s="212" t="s">
        <v>56</v>
      </c>
      <c r="Q28" s="785" t="str">
        <f>指定登録依頼書!U29</f>
        <v/>
      </c>
      <c r="R28" s="786"/>
      <c r="S28" s="1493" t="s">
        <v>193</v>
      </c>
      <c r="T28" s="1494"/>
      <c r="U28" s="785" t="str">
        <f>指定登録依頼書!Z29</f>
        <v/>
      </c>
      <c r="V28" s="786"/>
      <c r="W28" s="1493" t="s">
        <v>193</v>
      </c>
      <c r="X28" s="1494"/>
      <c r="Y28" s="1497" t="s">
        <v>192</v>
      </c>
      <c r="Z28" s="1424"/>
      <c r="AA28" s="1424"/>
      <c r="AB28" s="1424"/>
      <c r="AC28" s="1498"/>
      <c r="AD28" s="785" t="str">
        <f>指定登録依頼書!AK29</f>
        <v/>
      </c>
      <c r="AE28" s="786"/>
      <c r="AF28" s="786"/>
      <c r="AG28" s="1461" t="s">
        <v>193</v>
      </c>
      <c r="AH28" s="1462"/>
      <c r="AI28" s="829" t="str">
        <f>指定登録依頼書!AS29</f>
        <v/>
      </c>
      <c r="AJ28" s="830"/>
      <c r="AK28" s="830"/>
      <c r="AL28" s="1526" t="s">
        <v>191</v>
      </c>
      <c r="AM28" s="1527"/>
    </row>
    <row r="29" spans="2:39" s="4" customFormat="1" ht="15.75" customHeight="1" x14ac:dyDescent="0.2">
      <c r="B29" s="1532" t="s">
        <v>260</v>
      </c>
      <c r="C29" s="1459"/>
      <c r="D29" s="1459"/>
      <c r="E29" s="1459"/>
      <c r="F29" s="1459"/>
      <c r="G29" s="1460"/>
      <c r="H29" s="774" t="str">
        <f>指定登録依頼書!J30</f>
        <v/>
      </c>
      <c r="I29" s="775"/>
      <c r="J29" s="775"/>
      <c r="K29" s="46"/>
      <c r="L29" s="46"/>
      <c r="M29" s="191" t="s">
        <v>196</v>
      </c>
      <c r="N29" s="774" t="str">
        <f>指定登録依頼書!Q30</f>
        <v/>
      </c>
      <c r="O29" s="775"/>
      <c r="P29" s="775"/>
      <c r="Q29" s="787"/>
      <c r="R29" s="788"/>
      <c r="S29" s="1495"/>
      <c r="T29" s="1496"/>
      <c r="U29" s="787"/>
      <c r="V29" s="788"/>
      <c r="W29" s="1495"/>
      <c r="X29" s="1496"/>
      <c r="Y29" s="1499"/>
      <c r="Z29" s="1459"/>
      <c r="AA29" s="1459"/>
      <c r="AB29" s="1459"/>
      <c r="AC29" s="1460"/>
      <c r="AD29" s="152" t="s">
        <v>261</v>
      </c>
      <c r="AE29" s="1465" t="str">
        <f>指定登録依頼書!AM30</f>
        <v/>
      </c>
      <c r="AF29" s="1465"/>
      <c r="AG29" s="1459" t="s">
        <v>262</v>
      </c>
      <c r="AH29" s="1460"/>
      <c r="AI29" s="831"/>
      <c r="AJ29" s="805"/>
      <c r="AK29" s="805"/>
      <c r="AL29" s="1528"/>
      <c r="AM29" s="1529"/>
    </row>
    <row r="30" spans="2:39" s="4" customFormat="1" ht="15.75" customHeight="1" x14ac:dyDescent="0.2">
      <c r="B30" s="1525" t="s">
        <v>263</v>
      </c>
      <c r="C30" s="1424"/>
      <c r="D30" s="1424"/>
      <c r="E30" s="1424"/>
      <c r="F30" s="1424"/>
      <c r="G30" s="1498"/>
      <c r="H30" s="1500" t="s">
        <v>264</v>
      </c>
      <c r="I30" s="1501"/>
      <c r="J30" s="1501"/>
      <c r="K30" s="1501"/>
      <c r="L30" s="1501"/>
      <c r="M30" s="1502"/>
      <c r="N30" s="1466" t="str">
        <f>指定登録依頼書!Q31</f>
        <v/>
      </c>
      <c r="O30" s="1467"/>
      <c r="P30" s="211" t="s">
        <v>56</v>
      </c>
      <c r="Q30" s="785" t="str">
        <f>指定登録依頼書!U31</f>
        <v/>
      </c>
      <c r="R30" s="786"/>
      <c r="S30" s="1493" t="s">
        <v>193</v>
      </c>
      <c r="T30" s="1494"/>
      <c r="U30" s="785" t="str">
        <f>指定登録依頼書!Z31</f>
        <v/>
      </c>
      <c r="V30" s="786"/>
      <c r="W30" s="1493" t="s">
        <v>193</v>
      </c>
      <c r="X30" s="1494"/>
      <c r="Y30" s="1503" t="s">
        <v>69</v>
      </c>
      <c r="Z30" s="1497" t="s">
        <v>265</v>
      </c>
      <c r="AA30" s="1424"/>
      <c r="AB30" s="1424"/>
      <c r="AC30" s="1498"/>
      <c r="AD30" s="785" t="str">
        <f>指定登録依頼書!AK31</f>
        <v/>
      </c>
      <c r="AE30" s="786"/>
      <c r="AF30" s="786"/>
      <c r="AG30" s="1461" t="s">
        <v>193</v>
      </c>
      <c r="AH30" s="1462"/>
      <c r="AI30" s="1468" t="s">
        <v>266</v>
      </c>
      <c r="AJ30" s="1469"/>
      <c r="AK30" s="1469"/>
      <c r="AL30" s="1469"/>
      <c r="AM30" s="1470"/>
    </row>
    <row r="31" spans="2:39" s="4" customFormat="1" ht="15.75" customHeight="1" x14ac:dyDescent="0.2">
      <c r="B31" s="153"/>
      <c r="C31" s="43"/>
      <c r="D31" s="43"/>
      <c r="E31" s="43"/>
      <c r="F31" s="43"/>
      <c r="G31" s="154"/>
      <c r="H31" s="142"/>
      <c r="I31" s="43"/>
      <c r="J31" s="43"/>
      <c r="K31" s="43"/>
      <c r="L31" s="43"/>
      <c r="M31" s="143"/>
      <c r="N31" s="774" t="str">
        <f>指定登録依頼書!Q32</f>
        <v/>
      </c>
      <c r="O31" s="775"/>
      <c r="P31" s="775"/>
      <c r="Q31" s="787"/>
      <c r="R31" s="788"/>
      <c r="S31" s="1495"/>
      <c r="T31" s="1496"/>
      <c r="U31" s="787"/>
      <c r="V31" s="788"/>
      <c r="W31" s="1495"/>
      <c r="X31" s="1496"/>
      <c r="Y31" s="1504"/>
      <c r="Z31" s="1499"/>
      <c r="AA31" s="1459"/>
      <c r="AB31" s="1459"/>
      <c r="AC31" s="1460"/>
      <c r="AD31" s="787"/>
      <c r="AE31" s="788"/>
      <c r="AF31" s="788"/>
      <c r="AG31" s="1463"/>
      <c r="AH31" s="1464"/>
      <c r="AI31" s="1471"/>
      <c r="AJ31" s="1472"/>
      <c r="AK31" s="1472"/>
      <c r="AL31" s="1472"/>
      <c r="AM31" s="1473"/>
    </row>
    <row r="32" spans="2:39" s="4" customFormat="1" ht="15.75" customHeight="1" x14ac:dyDescent="0.2">
      <c r="B32" s="1593" t="str">
        <f>指定登録依頼書!C32</f>
        <v/>
      </c>
      <c r="C32" s="800"/>
      <c r="D32" s="800"/>
      <c r="E32" s="800"/>
      <c r="F32" s="1523" t="s">
        <v>199</v>
      </c>
      <c r="G32" s="1524"/>
      <c r="H32" s="802" t="str">
        <f>指定登録依頼書!J32</f>
        <v/>
      </c>
      <c r="I32" s="803"/>
      <c r="J32" s="803"/>
      <c r="K32" s="803"/>
      <c r="L32" s="1520" t="s">
        <v>191</v>
      </c>
      <c r="M32" s="1521"/>
      <c r="N32" s="1466" t="str">
        <f>指定登録依頼書!Q33</f>
        <v/>
      </c>
      <c r="O32" s="1467"/>
      <c r="P32" s="213" t="s">
        <v>56</v>
      </c>
      <c r="Q32" s="785" t="str">
        <f>指定登録依頼書!U33</f>
        <v/>
      </c>
      <c r="R32" s="786"/>
      <c r="S32" s="1493" t="s">
        <v>193</v>
      </c>
      <c r="T32" s="1494"/>
      <c r="U32" s="785" t="str">
        <f>指定登録依頼書!Z33</f>
        <v/>
      </c>
      <c r="V32" s="786"/>
      <c r="W32" s="1493" t="s">
        <v>193</v>
      </c>
      <c r="X32" s="1494"/>
      <c r="Y32" s="1504"/>
      <c r="Z32" s="1497" t="s">
        <v>72</v>
      </c>
      <c r="AA32" s="1424"/>
      <c r="AB32" s="1424"/>
      <c r="AC32" s="1498"/>
      <c r="AD32" s="785" t="str">
        <f>指定登録依頼書!AK33</f>
        <v/>
      </c>
      <c r="AE32" s="786"/>
      <c r="AF32" s="786"/>
      <c r="AG32" s="1461" t="s">
        <v>193</v>
      </c>
      <c r="AH32" s="1462"/>
      <c r="AI32" s="1471"/>
      <c r="AJ32" s="1472"/>
      <c r="AK32" s="1472"/>
      <c r="AL32" s="1472"/>
      <c r="AM32" s="1473"/>
    </row>
    <row r="33" spans="2:39" s="4" customFormat="1" ht="15.75" customHeight="1" x14ac:dyDescent="0.2">
      <c r="B33" s="1593"/>
      <c r="C33" s="800"/>
      <c r="D33" s="800"/>
      <c r="E33" s="800"/>
      <c r="F33" s="1523"/>
      <c r="G33" s="1524"/>
      <c r="H33" s="802"/>
      <c r="I33" s="803"/>
      <c r="J33" s="803"/>
      <c r="K33" s="803"/>
      <c r="L33" s="1520"/>
      <c r="M33" s="1521"/>
      <c r="N33" s="774" t="str">
        <f>指定登録依頼書!Q34</f>
        <v/>
      </c>
      <c r="O33" s="775"/>
      <c r="P33" s="775"/>
      <c r="Q33" s="787"/>
      <c r="R33" s="788"/>
      <c r="S33" s="1495"/>
      <c r="T33" s="1496"/>
      <c r="U33" s="787"/>
      <c r="V33" s="788"/>
      <c r="W33" s="1495"/>
      <c r="X33" s="1496"/>
      <c r="Y33" s="1504"/>
      <c r="Z33" s="1499"/>
      <c r="AA33" s="1459"/>
      <c r="AB33" s="1459"/>
      <c r="AC33" s="1460"/>
      <c r="AD33" s="787"/>
      <c r="AE33" s="788"/>
      <c r="AF33" s="788"/>
      <c r="AG33" s="1463"/>
      <c r="AH33" s="1464"/>
      <c r="AI33" s="1474"/>
      <c r="AJ33" s="1475"/>
      <c r="AK33" s="1475"/>
      <c r="AL33" s="1475"/>
      <c r="AM33" s="1476"/>
    </row>
    <row r="34" spans="2:39" s="4" customFormat="1" ht="15.75" customHeight="1" x14ac:dyDescent="0.2">
      <c r="B34" s="155" t="s">
        <v>45</v>
      </c>
      <c r="C34" s="1522" t="str">
        <f>指定登録依頼書!D34</f>
        <v/>
      </c>
      <c r="D34" s="1522"/>
      <c r="E34" s="1522"/>
      <c r="F34" s="1520" t="s">
        <v>267</v>
      </c>
      <c r="G34" s="1521"/>
      <c r="H34" s="156" t="s">
        <v>45</v>
      </c>
      <c r="I34" s="1522" t="str">
        <f>指定登録依頼書!K34</f>
        <v/>
      </c>
      <c r="J34" s="1522"/>
      <c r="K34" s="1522"/>
      <c r="L34" s="1520" t="s">
        <v>267</v>
      </c>
      <c r="M34" s="1521"/>
      <c r="N34" s="1466" t="str">
        <f>指定登録依頼書!Q35</f>
        <v/>
      </c>
      <c r="O34" s="1467"/>
      <c r="P34" s="213" t="s">
        <v>56</v>
      </c>
      <c r="Q34" s="785" t="str">
        <f>指定登録依頼書!U35</f>
        <v/>
      </c>
      <c r="R34" s="786"/>
      <c r="S34" s="1493" t="s">
        <v>193</v>
      </c>
      <c r="T34" s="1494"/>
      <c r="U34" s="785" t="str">
        <f>指定登録依頼書!Z35</f>
        <v/>
      </c>
      <c r="V34" s="786"/>
      <c r="W34" s="1493" t="s">
        <v>193</v>
      </c>
      <c r="X34" s="1494"/>
      <c r="Y34" s="1504"/>
      <c r="Z34" s="1500" t="s">
        <v>73</v>
      </c>
      <c r="AA34" s="1501"/>
      <c r="AB34" s="1501"/>
      <c r="AC34" s="1502"/>
      <c r="AD34" s="785" t="str">
        <f>指定登録依頼書!AK35</f>
        <v/>
      </c>
      <c r="AE34" s="786"/>
      <c r="AF34" s="786"/>
      <c r="AG34" s="1461" t="s">
        <v>193</v>
      </c>
      <c r="AH34" s="1462"/>
      <c r="AI34" s="1489" t="s">
        <v>268</v>
      </c>
      <c r="AJ34" s="1490"/>
      <c r="AK34" s="1540" t="str">
        <f>指定登録依頼書!AV35</f>
        <v>□ 有</v>
      </c>
      <c r="AL34" s="1456"/>
      <c r="AM34" s="1541"/>
    </row>
    <row r="35" spans="2:39" s="4" customFormat="1" ht="15.75" customHeight="1" x14ac:dyDescent="0.2">
      <c r="B35" s="153"/>
      <c r="C35" s="43"/>
      <c r="D35" s="43"/>
      <c r="E35" s="43"/>
      <c r="F35" s="43"/>
      <c r="G35" s="143"/>
      <c r="H35" s="142"/>
      <c r="I35" s="43"/>
      <c r="J35" s="157"/>
      <c r="K35" s="43"/>
      <c r="L35" s="43"/>
      <c r="M35" s="143"/>
      <c r="N35" s="774" t="str">
        <f>指定登録依頼書!Q36</f>
        <v/>
      </c>
      <c r="O35" s="775"/>
      <c r="P35" s="775"/>
      <c r="Q35" s="787"/>
      <c r="R35" s="788"/>
      <c r="S35" s="1495"/>
      <c r="T35" s="1496"/>
      <c r="U35" s="787"/>
      <c r="V35" s="788"/>
      <c r="W35" s="1495"/>
      <c r="X35" s="1496"/>
      <c r="Y35" s="1505"/>
      <c r="Z35" s="152" t="s">
        <v>45</v>
      </c>
      <c r="AA35" s="805" t="str">
        <f>指定登録依頼書!AH36</f>
        <v/>
      </c>
      <c r="AB35" s="805"/>
      <c r="AC35" s="158" t="s">
        <v>201</v>
      </c>
      <c r="AD35" s="787"/>
      <c r="AE35" s="788"/>
      <c r="AF35" s="788"/>
      <c r="AG35" s="1463"/>
      <c r="AH35" s="1464"/>
      <c r="AI35" s="1491"/>
      <c r="AJ35" s="1492"/>
      <c r="AK35" s="1486" t="str">
        <f>指定登録依頼書!AV36</f>
        <v>□ 無</v>
      </c>
      <c r="AL35" s="1487"/>
      <c r="AM35" s="1488"/>
    </row>
    <row r="36" spans="2:39" ht="15.75" customHeight="1" x14ac:dyDescent="0.2">
      <c r="B36" s="1525" t="s">
        <v>269</v>
      </c>
      <c r="C36" s="1424"/>
      <c r="D36" s="1424"/>
      <c r="E36" s="1424"/>
      <c r="F36" s="1498"/>
      <c r="G36" s="1426" t="str">
        <f>指定登録依頼書!C38</f>
        <v/>
      </c>
      <c r="H36" s="1427"/>
      <c r="I36" s="1427"/>
      <c r="J36" s="1427"/>
      <c r="K36" s="1427"/>
      <c r="L36" s="1427"/>
      <c r="M36" s="1427"/>
      <c r="N36" s="1427"/>
      <c r="O36" s="1427"/>
      <c r="P36" s="1427"/>
      <c r="Q36" s="1427"/>
      <c r="R36" s="1427"/>
      <c r="S36" s="1427"/>
      <c r="T36" s="1427"/>
      <c r="U36" s="1427"/>
      <c r="V36" s="1427"/>
      <c r="W36" s="1427"/>
      <c r="X36" s="1427"/>
      <c r="Y36" s="1427"/>
      <c r="Z36" s="1427"/>
      <c r="AA36" s="1428"/>
      <c r="AB36" s="1432" t="s">
        <v>270</v>
      </c>
      <c r="AC36" s="1433"/>
      <c r="AD36" s="1433"/>
      <c r="AE36" s="1433"/>
      <c r="AF36" s="1434"/>
      <c r="AG36" s="1438" t="str">
        <f>指定登録依頼書!AG38</f>
        <v/>
      </c>
      <c r="AH36" s="506"/>
      <c r="AI36" s="506"/>
      <c r="AJ36" s="506"/>
      <c r="AK36" s="506"/>
      <c r="AL36" s="506"/>
      <c r="AM36" s="1439"/>
    </row>
    <row r="37" spans="2:39" ht="15.75" customHeight="1" thickBot="1" x14ac:dyDescent="0.25">
      <c r="B37" s="1563" t="s">
        <v>271</v>
      </c>
      <c r="C37" s="1564"/>
      <c r="D37" s="1564"/>
      <c r="E37" s="1564"/>
      <c r="F37" s="1565"/>
      <c r="G37" s="1429"/>
      <c r="H37" s="1430"/>
      <c r="I37" s="1430"/>
      <c r="J37" s="1430"/>
      <c r="K37" s="1430"/>
      <c r="L37" s="1430"/>
      <c r="M37" s="1430"/>
      <c r="N37" s="1430"/>
      <c r="O37" s="1430"/>
      <c r="P37" s="1430"/>
      <c r="Q37" s="1430"/>
      <c r="R37" s="1430"/>
      <c r="S37" s="1430"/>
      <c r="T37" s="1430"/>
      <c r="U37" s="1430"/>
      <c r="V37" s="1430"/>
      <c r="W37" s="1430"/>
      <c r="X37" s="1430"/>
      <c r="Y37" s="1430"/>
      <c r="Z37" s="1430"/>
      <c r="AA37" s="1431"/>
      <c r="AB37" s="1435" t="s">
        <v>272</v>
      </c>
      <c r="AC37" s="1436"/>
      <c r="AD37" s="1436"/>
      <c r="AE37" s="1436"/>
      <c r="AF37" s="1437"/>
      <c r="AG37" s="1440"/>
      <c r="AH37" s="1441"/>
      <c r="AI37" s="1441"/>
      <c r="AJ37" s="1441"/>
      <c r="AK37" s="1441"/>
      <c r="AL37" s="1441"/>
      <c r="AM37" s="1442"/>
    </row>
    <row r="38" spans="2:39" ht="14.25" customHeight="1" thickTop="1" x14ac:dyDescent="0.2">
      <c r="B38" s="1443" t="s">
        <v>273</v>
      </c>
      <c r="C38" s="1444"/>
      <c r="D38" s="1444"/>
      <c r="E38" s="1444"/>
      <c r="F38" s="1444"/>
      <c r="G38" s="1444"/>
      <c r="H38" s="1444"/>
      <c r="I38" s="1444"/>
      <c r="J38" s="1444"/>
      <c r="K38" s="1444"/>
      <c r="L38" s="1444"/>
      <c r="M38" s="1444"/>
      <c r="N38" s="1444"/>
      <c r="O38" s="1444"/>
      <c r="P38" s="1444"/>
      <c r="Q38" s="1444"/>
      <c r="R38" s="1444"/>
      <c r="S38" s="1444"/>
      <c r="T38" s="1444"/>
      <c r="U38" s="1444"/>
      <c r="V38" s="1444"/>
      <c r="W38" s="1444"/>
      <c r="X38" s="1444"/>
      <c r="Y38" s="1444"/>
      <c r="Z38" s="1444"/>
      <c r="AA38" s="1445"/>
      <c r="AB38" s="1448" t="s">
        <v>274</v>
      </c>
      <c r="AC38" s="1444"/>
      <c r="AD38" s="1444"/>
      <c r="AE38" s="1444"/>
      <c r="AF38" s="1444"/>
      <c r="AG38" s="1444"/>
      <c r="AH38" s="1444"/>
      <c r="AI38" s="1444"/>
      <c r="AJ38" s="1444"/>
      <c r="AK38" s="1444"/>
      <c r="AL38" s="1444"/>
      <c r="AM38" s="1449"/>
    </row>
    <row r="39" spans="2:39" ht="14.25" customHeight="1" x14ac:dyDescent="0.2">
      <c r="B39" s="1446"/>
      <c r="C39" s="469"/>
      <c r="D39" s="469"/>
      <c r="E39" s="469"/>
      <c r="F39" s="469"/>
      <c r="G39" s="469"/>
      <c r="H39" s="469"/>
      <c r="I39" s="469"/>
      <c r="J39" s="469"/>
      <c r="K39" s="469"/>
      <c r="L39" s="469"/>
      <c r="M39" s="469"/>
      <c r="N39" s="469"/>
      <c r="O39" s="469"/>
      <c r="P39" s="469"/>
      <c r="Q39" s="469"/>
      <c r="R39" s="469"/>
      <c r="S39" s="469"/>
      <c r="T39" s="469"/>
      <c r="U39" s="469"/>
      <c r="V39" s="469"/>
      <c r="W39" s="469"/>
      <c r="X39" s="469"/>
      <c r="Y39" s="469"/>
      <c r="Z39" s="469"/>
      <c r="AA39" s="1447"/>
      <c r="AB39" s="1450"/>
      <c r="AC39" s="469"/>
      <c r="AD39" s="469"/>
      <c r="AE39" s="469"/>
      <c r="AF39" s="469"/>
      <c r="AG39" s="469"/>
      <c r="AH39" s="469"/>
      <c r="AI39" s="469"/>
      <c r="AJ39" s="469"/>
      <c r="AK39" s="469"/>
      <c r="AL39" s="469"/>
      <c r="AM39" s="1451"/>
    </row>
    <row r="40" spans="2:39" ht="18.75" customHeight="1" x14ac:dyDescent="0.2">
      <c r="B40" s="210" t="s">
        <v>275</v>
      </c>
      <c r="C40"/>
      <c r="D40"/>
      <c r="E40"/>
      <c r="F40"/>
      <c r="G40"/>
      <c r="H40"/>
      <c r="I40"/>
      <c r="J40"/>
      <c r="M40" s="1424" t="s">
        <v>276</v>
      </c>
      <c r="N40" s="1424"/>
      <c r="O40" s="1424"/>
      <c r="P40" s="1424"/>
      <c r="Q40" s="1422"/>
      <c r="R40" s="1422"/>
      <c r="S40" s="506"/>
      <c r="T40" s="506"/>
      <c r="U40" s="1456" t="s">
        <v>56</v>
      </c>
      <c r="V40" s="506"/>
      <c r="W40" s="506"/>
      <c r="X40" s="1456" t="s">
        <v>277</v>
      </c>
      <c r="Y40" s="506"/>
      <c r="Z40" s="506"/>
      <c r="AA40" s="1457" t="s">
        <v>278</v>
      </c>
      <c r="AB40" s="209" t="s">
        <v>279</v>
      </c>
      <c r="AC40" s="53"/>
      <c r="AD40" s="89"/>
      <c r="AE40" s="89"/>
      <c r="AF40" s="89"/>
      <c r="AG40" s="89"/>
      <c r="AH40" s="89"/>
      <c r="AI40" s="89"/>
      <c r="AJ40" s="89"/>
      <c r="AK40" s="89"/>
      <c r="AL40" s="89"/>
      <c r="AM40" s="90"/>
    </row>
    <row r="41" spans="2:39" ht="16.5" customHeight="1" x14ac:dyDescent="0.2">
      <c r="B41" s="153"/>
      <c r="C41"/>
      <c r="D41"/>
      <c r="E41"/>
      <c r="F41"/>
      <c r="G41"/>
      <c r="H41"/>
      <c r="I41"/>
      <c r="J41"/>
      <c r="L41" s="43"/>
      <c r="M41" s="1425"/>
      <c r="N41" s="1425"/>
      <c r="O41" s="1425"/>
      <c r="P41" s="1425"/>
      <c r="Q41" s="1423"/>
      <c r="R41" s="1423"/>
      <c r="S41" s="509"/>
      <c r="T41" s="509"/>
      <c r="U41" s="1452"/>
      <c r="V41" s="509"/>
      <c r="W41" s="509"/>
      <c r="X41" s="1452"/>
      <c r="Y41" s="509"/>
      <c r="Z41" s="509"/>
      <c r="AA41" s="1458"/>
      <c r="AB41" s="71"/>
      <c r="AC41" s="1454" t="str">
        <f>指定登録依頼書!S41</f>
        <v/>
      </c>
      <c r="AD41" s="1454"/>
      <c r="AE41" s="1454"/>
      <c r="AF41" s="1454"/>
      <c r="AG41" s="205" t="s">
        <v>15</v>
      </c>
      <c r="AH41" s="509" t="str">
        <f>指定登録依頼書!X41</f>
        <v/>
      </c>
      <c r="AI41" s="509"/>
      <c r="AJ41" s="1452" t="s">
        <v>16</v>
      </c>
      <c r="AK41" s="509" t="str">
        <f>指定登録依頼書!AA41</f>
        <v/>
      </c>
      <c r="AL41" s="509"/>
      <c r="AM41" s="1453" t="s">
        <v>17</v>
      </c>
    </row>
    <row r="42" spans="2:39" ht="17.25" customHeight="1" x14ac:dyDescent="0.2">
      <c r="B42" s="17"/>
      <c r="C42" s="4" t="s">
        <v>280</v>
      </c>
      <c r="D42" s="43" t="s">
        <v>281</v>
      </c>
      <c r="E42" s="42"/>
      <c r="F42" s="42"/>
      <c r="G42" s="42"/>
      <c r="H42" s="42"/>
      <c r="I42" s="42"/>
      <c r="J42" s="42"/>
      <c r="K42" s="42"/>
      <c r="L42" s="42"/>
      <c r="M42" s="42"/>
      <c r="N42" s="42"/>
      <c r="O42" s="4"/>
      <c r="P42" s="45"/>
      <c r="Q42" s="45"/>
      <c r="R42" s="45"/>
      <c r="S42" s="45"/>
      <c r="T42" s="4"/>
      <c r="U42" s="45"/>
      <c r="V42" s="45"/>
      <c r="W42" s="45"/>
      <c r="X42" s="45"/>
      <c r="Y42" s="45"/>
      <c r="Z42" s="45"/>
      <c r="AA42" s="45"/>
      <c r="AB42" s="71"/>
      <c r="AC42" s="160"/>
      <c r="AD42" s="1455" t="str">
        <f>★入力シート★!AE52</f>
        <v/>
      </c>
      <c r="AE42" s="1455"/>
      <c r="AF42" s="1455"/>
      <c r="AG42" s="1455"/>
      <c r="AH42" s="509"/>
      <c r="AI42" s="509"/>
      <c r="AJ42" s="1452"/>
      <c r="AK42" s="509"/>
      <c r="AL42" s="509"/>
      <c r="AM42" s="1453"/>
    </row>
    <row r="43" spans="2:39" s="43" customFormat="1" ht="17.25" customHeight="1" thickBot="1" x14ac:dyDescent="0.25">
      <c r="B43" s="17"/>
      <c r="C43" s="28" t="s">
        <v>280</v>
      </c>
      <c r="D43" s="45" t="s">
        <v>282</v>
      </c>
      <c r="E43" s="134"/>
      <c r="F43" s="134"/>
      <c r="G43" s="134"/>
      <c r="H43" s="134"/>
      <c r="I43" s="134"/>
      <c r="J43" s="134"/>
      <c r="K43" s="134"/>
      <c r="L43" s="134"/>
      <c r="M43" s="134"/>
      <c r="N43" s="134"/>
      <c r="O43" s="134"/>
      <c r="P43" s="134"/>
      <c r="Q43" s="134"/>
      <c r="R43" s="134"/>
      <c r="S43" s="134"/>
      <c r="T43" s="4"/>
      <c r="U43" s="45"/>
      <c r="Y43" s="45"/>
      <c r="Z43" s="45"/>
      <c r="AA43" s="45"/>
      <c r="AB43" s="61"/>
      <c r="AC43" s="62"/>
      <c r="AD43" s="207" t="str">
        <f>IF(★入力シート★!AA53,"■","□")</f>
        <v>□</v>
      </c>
      <c r="AE43" s="208" t="s">
        <v>283</v>
      </c>
      <c r="AF43" s="72"/>
      <c r="AG43" s="161"/>
      <c r="AH43" s="207" t="str">
        <f>IF(★入力シート★!AB53,"■","□")</f>
        <v>□</v>
      </c>
      <c r="AI43" s="208" t="s">
        <v>284</v>
      </c>
      <c r="AJ43" s="161"/>
      <c r="AK43" s="161"/>
      <c r="AL43" s="161"/>
      <c r="AM43" s="162"/>
    </row>
    <row r="44" spans="2:39" s="43" customFormat="1" ht="17.25" customHeight="1" thickTop="1" x14ac:dyDescent="0.2">
      <c r="B44" s="163"/>
      <c r="C44" s="28" t="s">
        <v>285</v>
      </c>
      <c r="D44" s="45" t="s">
        <v>286</v>
      </c>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594" t="s">
        <v>287</v>
      </c>
      <c r="AC44" s="1595"/>
      <c r="AD44" s="1595"/>
      <c r="AE44" s="1595"/>
      <c r="AF44" s="1595"/>
      <c r="AG44" s="1595"/>
      <c r="AH44" s="1595"/>
      <c r="AI44" s="1595"/>
      <c r="AJ44" s="1595"/>
      <c r="AK44" s="1595"/>
      <c r="AL44" s="1595"/>
      <c r="AM44" s="1596"/>
    </row>
    <row r="45" spans="2:39" s="43" customFormat="1" ht="17.25" customHeight="1" x14ac:dyDescent="0.2">
      <c r="B45" s="54"/>
      <c r="C45" s="96" t="s">
        <v>280</v>
      </c>
      <c r="D45" s="46"/>
      <c r="E45" s="46"/>
      <c r="F45" s="46"/>
      <c r="G45" s="46"/>
      <c r="H45" s="46"/>
      <c r="I45" s="46"/>
      <c r="J45" s="46"/>
      <c r="K45" s="46"/>
      <c r="L45" s="46"/>
      <c r="M45" s="46"/>
      <c r="N45" s="46"/>
      <c r="O45" s="164"/>
      <c r="P45" s="164"/>
      <c r="Q45" s="164"/>
      <c r="R45" s="164"/>
      <c r="S45" s="164"/>
      <c r="T45" s="96"/>
      <c r="U45" s="165"/>
      <c r="V45" s="46"/>
      <c r="W45" s="46"/>
      <c r="X45" s="46"/>
      <c r="Y45" s="46"/>
      <c r="Z45" s="46"/>
      <c r="AA45" s="47"/>
      <c r="AB45" s="1597"/>
      <c r="AC45" s="1598"/>
      <c r="AD45" s="1598"/>
      <c r="AE45" s="1598"/>
      <c r="AF45" s="1598"/>
      <c r="AG45" s="1598"/>
      <c r="AH45" s="1598"/>
      <c r="AI45" s="1598"/>
      <c r="AJ45" s="1598"/>
      <c r="AK45" s="1598"/>
      <c r="AL45" s="1598"/>
      <c r="AM45" s="1599"/>
    </row>
    <row r="46" spans="2:39" s="43" customFormat="1" ht="12.75" customHeight="1" x14ac:dyDescent="0.2">
      <c r="B46" s="1600" t="s">
        <v>288</v>
      </c>
      <c r="C46" s="1601"/>
      <c r="D46" s="1601"/>
      <c r="E46" s="1601"/>
      <c r="F46" s="1601"/>
      <c r="G46" s="1601"/>
      <c r="H46" s="1601"/>
      <c r="I46" s="1601"/>
      <c r="J46" s="1601"/>
      <c r="K46" s="64"/>
      <c r="L46" s="1424" t="s">
        <v>276</v>
      </c>
      <c r="M46" s="1424"/>
      <c r="N46" s="1424"/>
      <c r="O46" s="1424"/>
      <c r="P46" s="1584" t="str">
        <f>指定登録依頼書!D46</f>
        <v/>
      </c>
      <c r="Q46" s="1584"/>
      <c r="R46" s="1584"/>
      <c r="S46" s="1584"/>
      <c r="T46" s="1584"/>
      <c r="U46" s="206" t="s">
        <v>56</v>
      </c>
      <c r="V46" s="506" t="str">
        <f>指定登録依頼書!I46</f>
        <v/>
      </c>
      <c r="W46" s="506"/>
      <c r="X46" s="1456" t="s">
        <v>289</v>
      </c>
      <c r="Y46" s="506" t="str">
        <f>指定登録依頼書!L46</f>
        <v/>
      </c>
      <c r="Z46" s="506"/>
      <c r="AA46" s="1457" t="s">
        <v>290</v>
      </c>
      <c r="AB46" s="159"/>
      <c r="AC46" s="1456" t="str">
        <f>IF(★入力シート★!AA45,"■","□") &amp; "　 有"</f>
        <v>□　 有</v>
      </c>
      <c r="AD46" s="1456"/>
      <c r="AE46" s="1456"/>
      <c r="AF46" s="1456"/>
      <c r="AG46" s="1456"/>
      <c r="AH46" s="1456" t="str">
        <f>IF(★入力シート★!AB45,"■","□") &amp; " 　無"</f>
        <v>□ 　無</v>
      </c>
      <c r="AI46" s="1456"/>
      <c r="AJ46" s="1456"/>
      <c r="AK46" s="1456"/>
      <c r="AL46" s="1456"/>
      <c r="AM46" s="137"/>
    </row>
    <row r="47" spans="2:39" s="43" customFormat="1" ht="12.75" customHeight="1" x14ac:dyDescent="0.2">
      <c r="B47" s="1602"/>
      <c r="C47" s="1603"/>
      <c r="D47" s="1603"/>
      <c r="E47" s="1603"/>
      <c r="F47" s="1603"/>
      <c r="G47" s="1603"/>
      <c r="H47" s="1603"/>
      <c r="I47" s="1603"/>
      <c r="J47" s="1603"/>
      <c r="K47" s="131"/>
      <c r="L47" s="1604"/>
      <c r="M47" s="1604"/>
      <c r="N47" s="1604"/>
      <c r="O47" s="1604"/>
      <c r="P47" s="200"/>
      <c r="Q47" s="201"/>
      <c r="R47" s="1608" t="str">
        <f>指定登録依頼書!D47</f>
        <v/>
      </c>
      <c r="S47" s="1608"/>
      <c r="T47" s="1608"/>
      <c r="U47" s="1608"/>
      <c r="V47" s="1605"/>
      <c r="W47" s="1605"/>
      <c r="X47" s="1606"/>
      <c r="Y47" s="1605"/>
      <c r="Z47" s="1605"/>
      <c r="AA47" s="1607"/>
      <c r="AB47" s="202"/>
      <c r="AC47" s="1487"/>
      <c r="AD47" s="1487"/>
      <c r="AE47" s="1487"/>
      <c r="AF47" s="1487"/>
      <c r="AG47" s="1487"/>
      <c r="AH47" s="1487"/>
      <c r="AI47" s="1487"/>
      <c r="AJ47" s="1487"/>
      <c r="AK47" s="1487"/>
      <c r="AL47" s="1487"/>
      <c r="AM47" s="137"/>
    </row>
    <row r="48" spans="2:39" s="43" customFormat="1" ht="13.5" customHeight="1" x14ac:dyDescent="0.2">
      <c r="E48" s="203"/>
      <c r="F48" s="203"/>
      <c r="G48" s="203"/>
      <c r="H48" s="203"/>
      <c r="I48" s="203"/>
      <c r="J48" s="203"/>
      <c r="K48" s="203"/>
      <c r="L48" s="203"/>
      <c r="M48" s="203"/>
      <c r="N48" s="203"/>
      <c r="O48" s="203"/>
      <c r="P48" s="203"/>
      <c r="Q48" s="203"/>
      <c r="R48" s="203"/>
      <c r="S48" s="203"/>
      <c r="T48" s="203"/>
      <c r="U48" s="203"/>
      <c r="V48" s="203"/>
      <c r="W48" s="203"/>
      <c r="X48" s="203"/>
      <c r="Y48" s="203"/>
      <c r="Z48" s="203"/>
      <c r="AA48" s="204"/>
      <c r="AB48" s="1569" t="s">
        <v>291</v>
      </c>
      <c r="AC48" s="1570"/>
      <c r="AD48" s="1571"/>
      <c r="AE48" s="64"/>
      <c r="AF48" s="64"/>
      <c r="AG48" s="64"/>
      <c r="AH48" s="64"/>
      <c r="AI48" s="64"/>
      <c r="AJ48" s="64"/>
      <c r="AK48" s="64"/>
      <c r="AL48" s="64"/>
      <c r="AM48" s="65" t="s">
        <v>292</v>
      </c>
    </row>
    <row r="49" spans="2:71" s="43" customFormat="1" ht="13.5" customHeight="1" x14ac:dyDescent="0.2">
      <c r="B49" s="166" t="s">
        <v>293</v>
      </c>
      <c r="C49" s="167" t="s">
        <v>294</v>
      </c>
      <c r="D49" s="1514" t="s">
        <v>295</v>
      </c>
      <c r="E49" s="1514"/>
      <c r="F49" s="1514"/>
      <c r="G49" s="1514"/>
      <c r="H49" s="1514"/>
      <c r="I49" s="1514"/>
      <c r="J49" s="1514"/>
      <c r="K49" s="1514"/>
      <c r="L49" s="1514"/>
      <c r="M49" s="1514"/>
      <c r="N49" s="1514"/>
      <c r="O49" s="1514"/>
      <c r="P49" s="1514"/>
      <c r="Q49" s="1514"/>
      <c r="R49" s="1514"/>
      <c r="S49" s="1514"/>
      <c r="T49" s="1514"/>
      <c r="U49" s="1514"/>
      <c r="V49" s="1514"/>
      <c r="W49" s="1514"/>
      <c r="X49" s="1514"/>
      <c r="Y49" s="1514"/>
      <c r="Z49" s="1514"/>
      <c r="AA49" s="1515"/>
      <c r="AB49" s="1572"/>
      <c r="AC49" s="1573"/>
      <c r="AD49" s="1574"/>
      <c r="AE49" s="168"/>
      <c r="AG49" s="1512" t="s">
        <v>41</v>
      </c>
      <c r="AH49" s="1512"/>
      <c r="AI49" s="1510"/>
      <c r="AJ49" s="1510"/>
      <c r="AK49" s="169" t="s">
        <v>296</v>
      </c>
      <c r="AM49" s="135" t="s">
        <v>297</v>
      </c>
    </row>
    <row r="50" spans="2:71" s="43" customFormat="1" ht="13.5" customHeight="1" x14ac:dyDescent="0.2">
      <c r="D50" s="1514"/>
      <c r="E50" s="1514"/>
      <c r="F50" s="1514"/>
      <c r="G50" s="1514"/>
      <c r="H50" s="1514"/>
      <c r="I50" s="1514"/>
      <c r="J50" s="1514"/>
      <c r="K50" s="1514"/>
      <c r="L50" s="1514"/>
      <c r="M50" s="1514"/>
      <c r="N50" s="1514"/>
      <c r="O50" s="1514"/>
      <c r="P50" s="1514"/>
      <c r="Q50" s="1514"/>
      <c r="R50" s="1514"/>
      <c r="S50" s="1514"/>
      <c r="T50" s="1514"/>
      <c r="U50" s="1514"/>
      <c r="V50" s="1514"/>
      <c r="W50" s="1514"/>
      <c r="X50" s="1514"/>
      <c r="Y50" s="1514"/>
      <c r="Z50" s="1514"/>
      <c r="AA50" s="1515"/>
      <c r="AB50" s="1572"/>
      <c r="AC50" s="1573"/>
      <c r="AD50" s="1574"/>
      <c r="AE50" s="168"/>
      <c r="AG50" s="1512" t="s">
        <v>41</v>
      </c>
      <c r="AH50" s="1512"/>
      <c r="AI50" s="1510"/>
      <c r="AJ50" s="1510"/>
      <c r="AK50" s="169" t="s">
        <v>261</v>
      </c>
      <c r="AM50" s="135" t="s">
        <v>297</v>
      </c>
      <c r="BS50" s="63"/>
    </row>
    <row r="51" spans="2:71" s="55" customFormat="1" ht="13.5" customHeight="1" thickBot="1" x14ac:dyDescent="0.25">
      <c r="B51" s="170" t="s">
        <v>293</v>
      </c>
      <c r="C51" s="171" t="s">
        <v>298</v>
      </c>
      <c r="D51" s="1509" t="s">
        <v>299</v>
      </c>
      <c r="E51" s="1509"/>
      <c r="F51" s="1509"/>
      <c r="G51" s="1509"/>
      <c r="H51" s="1509"/>
      <c r="I51" s="1509"/>
      <c r="J51" s="1509"/>
      <c r="K51" s="1509"/>
      <c r="L51" s="1509"/>
      <c r="M51" s="1509"/>
      <c r="N51" s="1509"/>
      <c r="O51" s="1509"/>
      <c r="P51" s="1509"/>
      <c r="Q51" s="1509"/>
      <c r="R51" s="1509"/>
      <c r="S51" s="172"/>
      <c r="T51" s="172"/>
      <c r="U51" s="172"/>
      <c r="V51" s="172"/>
      <c r="W51" s="172"/>
      <c r="X51" s="172"/>
      <c r="Y51" s="172"/>
      <c r="Z51" s="172"/>
      <c r="AA51" s="172"/>
      <c r="AB51" s="1575"/>
      <c r="AC51" s="1576"/>
      <c r="AD51" s="1577"/>
      <c r="AE51" s="384"/>
      <c r="AF51" s="132"/>
      <c r="AG51" s="1513" t="s">
        <v>41</v>
      </c>
      <c r="AH51" s="1513"/>
      <c r="AI51" s="1511"/>
      <c r="AJ51" s="1511"/>
      <c r="AK51" s="173" t="s">
        <v>296</v>
      </c>
      <c r="AL51" s="131"/>
      <c r="AM51" s="136" t="s">
        <v>297</v>
      </c>
    </row>
    <row r="52" spans="2:71" s="55" customFormat="1" ht="13.5" customHeight="1" x14ac:dyDescent="0.2">
      <c r="B52" s="166" t="s">
        <v>300</v>
      </c>
      <c r="C52" s="174" t="s">
        <v>301</v>
      </c>
      <c r="D52" s="1508" t="s">
        <v>302</v>
      </c>
      <c r="E52" s="1508"/>
      <c r="F52" s="1508"/>
      <c r="G52" s="1508"/>
      <c r="H52" s="1508"/>
      <c r="I52" s="1508"/>
      <c r="J52" s="1508"/>
      <c r="K52" s="1508"/>
      <c r="L52" s="1508"/>
      <c r="M52" s="1508"/>
      <c r="N52" s="1508"/>
      <c r="O52" s="1508"/>
      <c r="P52" s="1508"/>
      <c r="Q52" s="1508"/>
      <c r="R52" s="1508"/>
      <c r="S52" s="1508"/>
      <c r="T52" s="1508"/>
      <c r="U52" s="1508"/>
      <c r="V52" s="1508"/>
      <c r="W52" s="1508"/>
      <c r="X52" s="1508"/>
      <c r="Y52" s="1508"/>
      <c r="Z52" s="1508"/>
      <c r="AA52" s="1508"/>
      <c r="AB52" s="1508"/>
      <c r="AC52" s="1508"/>
      <c r="AD52" s="1508"/>
      <c r="AE52" s="1508"/>
      <c r="AF52" s="1508"/>
      <c r="AG52" s="1508"/>
      <c r="AH52" s="1508"/>
      <c r="AI52" s="1508"/>
      <c r="AJ52" s="1508"/>
      <c r="AK52" s="1508"/>
      <c r="AL52" s="1508"/>
      <c r="AM52" s="175"/>
    </row>
    <row r="53" spans="2:71" s="55" customFormat="1" ht="12" customHeight="1" x14ac:dyDescent="0.2">
      <c r="B53" s="170" t="s">
        <v>293</v>
      </c>
      <c r="C53" s="171" t="s">
        <v>303</v>
      </c>
      <c r="D53" s="1514" t="s">
        <v>304</v>
      </c>
      <c r="E53" s="1514"/>
      <c r="F53" s="1514"/>
      <c r="G53" s="1514"/>
      <c r="H53" s="1514"/>
      <c r="I53" s="1514"/>
      <c r="J53" s="1514"/>
      <c r="K53" s="1514"/>
      <c r="L53" s="1514"/>
      <c r="M53" s="1514"/>
      <c r="N53" s="1514"/>
      <c r="O53" s="1514"/>
      <c r="P53" s="1514"/>
      <c r="Q53" s="1514"/>
      <c r="R53" s="1514"/>
      <c r="S53" s="1514"/>
      <c r="T53" s="1514"/>
      <c r="U53" s="1514"/>
      <c r="V53" s="1514"/>
      <c r="W53" s="1514"/>
      <c r="X53" s="1514"/>
      <c r="Y53" s="1514"/>
      <c r="Z53" s="1514"/>
      <c r="AA53" s="1514"/>
      <c r="AB53" s="1514"/>
      <c r="AC53" s="1514"/>
      <c r="AD53" s="1514"/>
      <c r="AE53" s="1514"/>
      <c r="AF53" s="1514"/>
      <c r="AG53" s="1514"/>
      <c r="AH53" s="1514"/>
      <c r="AI53" s="1514"/>
      <c r="AJ53" s="1514"/>
      <c r="AK53" s="1514"/>
      <c r="AL53" s="1514"/>
      <c r="AM53" s="175"/>
    </row>
    <row r="54" spans="2:71" s="43" customFormat="1" ht="12" customHeight="1" x14ac:dyDescent="0.2">
      <c r="D54" s="1514"/>
      <c r="E54" s="1514"/>
      <c r="F54" s="1514"/>
      <c r="G54" s="1514"/>
      <c r="H54" s="1514"/>
      <c r="I54" s="1514"/>
      <c r="J54" s="1514"/>
      <c r="K54" s="1514"/>
      <c r="L54" s="1514"/>
      <c r="M54" s="1514"/>
      <c r="N54" s="1514"/>
      <c r="O54" s="1514"/>
      <c r="P54" s="1514"/>
      <c r="Q54" s="1514"/>
      <c r="R54" s="1514"/>
      <c r="S54" s="1514"/>
      <c r="T54" s="1514"/>
      <c r="U54" s="1514"/>
      <c r="V54" s="1514"/>
      <c r="W54" s="1514"/>
      <c r="X54" s="1514"/>
      <c r="Y54" s="1514"/>
      <c r="Z54" s="1514"/>
      <c r="AA54" s="1514"/>
      <c r="AB54" s="1514"/>
      <c r="AC54" s="1514"/>
      <c r="AD54" s="1514"/>
      <c r="AE54" s="1514"/>
      <c r="AF54" s="1514"/>
      <c r="AG54" s="1514"/>
      <c r="AH54" s="1514"/>
      <c r="AI54" s="1514"/>
      <c r="AJ54" s="1514"/>
      <c r="AK54" s="1514"/>
      <c r="AL54" s="1514"/>
    </row>
    <row r="55" spans="2:71" s="43" customFormat="1" ht="13.5" customHeight="1" x14ac:dyDescent="0.2">
      <c r="B55" s="170" t="s">
        <v>293</v>
      </c>
      <c r="C55" s="171" t="s">
        <v>305</v>
      </c>
      <c r="D55" s="176" t="s">
        <v>306</v>
      </c>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45"/>
      <c r="AC55" s="45"/>
      <c r="AD55" s="45"/>
      <c r="AE55" s="45"/>
      <c r="AF55" s="45"/>
      <c r="AG55" s="45"/>
      <c r="AH55" s="45"/>
      <c r="AI55" s="45"/>
      <c r="AJ55" s="45"/>
      <c r="AK55" s="45"/>
      <c r="AL55" s="45"/>
    </row>
    <row r="56" spans="2:71" s="43" customFormat="1" ht="13.5" customHeight="1" x14ac:dyDescent="0.2">
      <c r="B56" s="170" t="s">
        <v>293</v>
      </c>
      <c r="C56" s="171" t="s">
        <v>307</v>
      </c>
      <c r="D56" s="176" t="s">
        <v>308</v>
      </c>
      <c r="E56" s="176"/>
      <c r="F56" s="177"/>
      <c r="G56" s="177"/>
      <c r="H56" s="177"/>
      <c r="I56" s="176"/>
      <c r="J56" s="176"/>
      <c r="K56" s="176"/>
      <c r="L56" s="176"/>
      <c r="M56" s="176"/>
      <c r="N56" s="176"/>
      <c r="O56" s="176"/>
      <c r="P56" s="176"/>
      <c r="Q56" s="176"/>
      <c r="R56" s="176"/>
      <c r="S56" s="176"/>
      <c r="T56" s="176"/>
      <c r="U56" s="176"/>
      <c r="V56" s="176"/>
      <c r="W56" s="176"/>
      <c r="X56" s="176"/>
      <c r="Y56" s="176"/>
      <c r="Z56" s="176"/>
      <c r="AA56" s="176"/>
      <c r="AB56" s="45"/>
      <c r="AC56" s="45"/>
      <c r="AD56" s="45"/>
      <c r="AE56" s="45"/>
      <c r="AF56" s="45"/>
      <c r="AG56" s="45"/>
      <c r="AH56" s="45"/>
      <c r="AI56" s="45"/>
      <c r="AJ56" s="45"/>
      <c r="AK56" s="45"/>
      <c r="AL56" s="45"/>
    </row>
    <row r="57" spans="2:71" ht="9.75" customHeight="1" thickBot="1" x14ac:dyDescent="0.25">
      <c r="B57" s="43"/>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row>
    <row r="58" spans="2:71" ht="14.25" customHeight="1" x14ac:dyDescent="0.2">
      <c r="B58" s="1566" t="s">
        <v>309</v>
      </c>
      <c r="C58" s="48"/>
      <c r="D58" s="73" t="s">
        <v>310</v>
      </c>
      <c r="E58" s="74" t="s">
        <v>311</v>
      </c>
      <c r="F58" s="74"/>
      <c r="G58" s="74"/>
      <c r="H58" s="74"/>
      <c r="I58" s="74"/>
      <c r="J58" s="74"/>
      <c r="K58" s="74"/>
      <c r="L58" s="75" t="s">
        <v>312</v>
      </c>
      <c r="M58" s="74" t="s">
        <v>313</v>
      </c>
      <c r="N58" s="74"/>
      <c r="O58" s="74"/>
      <c r="P58" s="74"/>
      <c r="Q58" s="74"/>
      <c r="R58" s="74"/>
      <c r="S58" s="74"/>
      <c r="T58" s="74"/>
      <c r="U58" s="75" t="s">
        <v>314</v>
      </c>
      <c r="V58" s="74" t="s">
        <v>315</v>
      </c>
      <c r="X58" s="74"/>
      <c r="Y58" s="74"/>
      <c r="Z58" s="74"/>
      <c r="AA58" s="74"/>
      <c r="AB58" s="74"/>
      <c r="AC58" s="74"/>
      <c r="AD58" s="75" t="s">
        <v>316</v>
      </c>
      <c r="AE58" s="74" t="s">
        <v>317</v>
      </c>
      <c r="AF58" s="74"/>
      <c r="AG58" s="74"/>
      <c r="AH58" s="74"/>
      <c r="AI58" s="49"/>
      <c r="AJ58" s="49"/>
      <c r="AK58" s="49"/>
      <c r="AL58" s="48"/>
      <c r="AM58" s="50"/>
    </row>
    <row r="59" spans="2:71" ht="14.25" customHeight="1" x14ac:dyDescent="0.2">
      <c r="B59" s="1567"/>
      <c r="C59" s="43"/>
      <c r="D59" s="169" t="s">
        <v>318</v>
      </c>
      <c r="E59" s="45" t="s">
        <v>319</v>
      </c>
      <c r="F59" s="179"/>
      <c r="G59" s="179"/>
      <c r="H59" s="179"/>
      <c r="I59" s="179"/>
      <c r="J59" s="179"/>
      <c r="K59" s="179"/>
      <c r="L59" s="180" t="s">
        <v>320</v>
      </c>
      <c r="M59" s="179" t="s">
        <v>321</v>
      </c>
      <c r="N59" s="179"/>
      <c r="O59" s="179"/>
      <c r="P59" s="179"/>
      <c r="Q59" s="179"/>
      <c r="R59" s="179"/>
      <c r="S59" s="179"/>
      <c r="T59" s="179"/>
      <c r="U59" s="180" t="s">
        <v>322</v>
      </c>
      <c r="V59" s="179" t="s">
        <v>323</v>
      </c>
      <c r="X59" s="179"/>
      <c r="Y59" s="179"/>
      <c r="Z59" s="179"/>
      <c r="AA59" s="179"/>
      <c r="AB59" s="179"/>
      <c r="AC59" s="179"/>
      <c r="AD59" s="180" t="s">
        <v>324</v>
      </c>
      <c r="AE59" s="179" t="s">
        <v>325</v>
      </c>
      <c r="AF59" s="179"/>
      <c r="AG59" s="179"/>
      <c r="AH59" s="179"/>
      <c r="AI59" s="45"/>
      <c r="AJ59" s="45"/>
      <c r="AK59" s="45"/>
      <c r="AL59" s="43"/>
      <c r="AM59" s="51"/>
    </row>
    <row r="60" spans="2:71" ht="14.25" customHeight="1" x14ac:dyDescent="0.2">
      <c r="B60" s="1567"/>
      <c r="C60" s="43"/>
      <c r="D60" s="169" t="s">
        <v>326</v>
      </c>
      <c r="E60" s="45" t="s">
        <v>327</v>
      </c>
      <c r="F60" s="179"/>
      <c r="G60" s="179"/>
      <c r="H60" s="179"/>
      <c r="I60" s="179"/>
      <c r="J60" s="179"/>
      <c r="K60" s="179"/>
      <c r="L60" s="180" t="s">
        <v>328</v>
      </c>
      <c r="M60" s="179" t="s">
        <v>329</v>
      </c>
      <c r="N60" s="179"/>
      <c r="O60" s="179"/>
      <c r="P60" s="179"/>
      <c r="Q60" s="179"/>
      <c r="R60" s="179"/>
      <c r="S60" s="179"/>
      <c r="T60" s="179"/>
      <c r="U60" s="180" t="s">
        <v>330</v>
      </c>
      <c r="V60" s="179" t="s">
        <v>331</v>
      </c>
      <c r="X60" s="179"/>
      <c r="Y60" s="179"/>
      <c r="Z60" s="179"/>
      <c r="AA60" s="179"/>
      <c r="AB60" s="179"/>
      <c r="AC60" s="179"/>
      <c r="AD60" s="180" t="s">
        <v>332</v>
      </c>
      <c r="AE60" s="179" t="s">
        <v>333</v>
      </c>
      <c r="AF60" s="179"/>
      <c r="AG60" s="179"/>
      <c r="AH60" s="179"/>
      <c r="AI60" s="45"/>
      <c r="AJ60" s="45"/>
      <c r="AK60" s="45"/>
      <c r="AL60" s="43"/>
      <c r="AM60" s="51"/>
    </row>
    <row r="61" spans="2:71" ht="14.25" customHeight="1" x14ac:dyDescent="0.2">
      <c r="B61" s="1567"/>
      <c r="C61" s="43"/>
      <c r="D61" s="169" t="s">
        <v>334</v>
      </c>
      <c r="E61" s="179" t="s">
        <v>335</v>
      </c>
      <c r="F61" s="179"/>
      <c r="G61" s="179"/>
      <c r="H61" s="179"/>
      <c r="I61" s="179"/>
      <c r="J61" s="179"/>
      <c r="K61" s="179"/>
      <c r="L61" s="180" t="s">
        <v>336</v>
      </c>
      <c r="M61" s="179" t="s">
        <v>337</v>
      </c>
      <c r="N61" s="179"/>
      <c r="O61" s="179"/>
      <c r="P61" s="179"/>
      <c r="Q61" s="179"/>
      <c r="R61" s="179"/>
      <c r="S61" s="179"/>
      <c r="T61" s="179"/>
      <c r="U61" s="180" t="s">
        <v>338</v>
      </c>
      <c r="V61" s="179" t="s">
        <v>339</v>
      </c>
      <c r="X61" s="179"/>
      <c r="Y61" s="179"/>
      <c r="Z61" s="179"/>
      <c r="AA61" s="179"/>
      <c r="AB61" s="179"/>
      <c r="AC61" s="179"/>
      <c r="AD61" s="180"/>
      <c r="AE61" s="179"/>
      <c r="AF61" s="179"/>
      <c r="AG61" s="179"/>
      <c r="AH61" s="179"/>
      <c r="AI61" s="45"/>
      <c r="AJ61" s="45"/>
      <c r="AK61" s="45"/>
      <c r="AL61" s="43"/>
      <c r="AM61" s="51"/>
    </row>
    <row r="62" spans="2:71" ht="14.25" customHeight="1" thickBot="1" x14ac:dyDescent="0.25">
      <c r="B62" s="1568"/>
      <c r="C62" s="131"/>
      <c r="D62" s="173" t="s">
        <v>340</v>
      </c>
      <c r="E62" s="181" t="s">
        <v>341</v>
      </c>
      <c r="F62" s="181"/>
      <c r="G62" s="181"/>
      <c r="H62" s="181"/>
      <c r="I62" s="181"/>
      <c r="J62" s="181"/>
      <c r="K62" s="181"/>
      <c r="L62" s="182" t="s">
        <v>342</v>
      </c>
      <c r="M62" s="181" t="s">
        <v>343</v>
      </c>
      <c r="N62" s="181"/>
      <c r="O62" s="181"/>
      <c r="P62" s="181"/>
      <c r="Q62" s="181"/>
      <c r="R62" s="181"/>
      <c r="S62" s="181"/>
      <c r="T62" s="181"/>
      <c r="U62" s="182" t="s">
        <v>344</v>
      </c>
      <c r="V62" s="181" t="s">
        <v>345</v>
      </c>
      <c r="W62" s="194"/>
      <c r="X62" s="181"/>
      <c r="Y62" s="181"/>
      <c r="Z62" s="181"/>
      <c r="AA62" s="181"/>
      <c r="AB62" s="181"/>
      <c r="AC62" s="181"/>
      <c r="AD62" s="183"/>
      <c r="AE62" s="183"/>
      <c r="AF62" s="183"/>
      <c r="AG62" s="183"/>
      <c r="AH62" s="183"/>
      <c r="AI62" s="184"/>
      <c r="AJ62" s="184"/>
      <c r="AK62" s="184"/>
      <c r="AL62" s="131"/>
      <c r="AM62" s="185"/>
    </row>
    <row r="63" spans="2:71" s="9" customFormat="1" ht="12" x14ac:dyDescent="0.2"/>
    <row r="64" spans="2:71" ht="15.75" customHeight="1" x14ac:dyDescent="0.2">
      <c r="B64" s="719" t="s">
        <v>346</v>
      </c>
      <c r="C64" s="719"/>
      <c r="D64" s="719"/>
      <c r="E64" s="719"/>
      <c r="F64" s="719"/>
      <c r="G64" s="719"/>
      <c r="H64" s="719"/>
      <c r="I64" s="719"/>
      <c r="J64" s="719"/>
      <c r="K64" s="719"/>
      <c r="L64" s="719"/>
      <c r="M64" s="719"/>
      <c r="N64" s="719"/>
      <c r="O64" s="719"/>
      <c r="P64" s="719"/>
      <c r="Q64" s="719"/>
      <c r="R64" s="719"/>
      <c r="S64" s="719"/>
      <c r="T64" s="719"/>
      <c r="U64" s="719"/>
      <c r="V64" s="719"/>
      <c r="W64" s="719"/>
      <c r="X64" s="719"/>
      <c r="Y64" s="719"/>
      <c r="Z64" s="719"/>
      <c r="AA64" s="719"/>
      <c r="AB64" s="719"/>
      <c r="AC64" s="719"/>
      <c r="AD64" s="719"/>
      <c r="AE64" s="719"/>
      <c r="AF64" s="719"/>
      <c r="AG64" s="719"/>
      <c r="AH64" s="719"/>
      <c r="AI64" s="719"/>
      <c r="AJ64" s="719"/>
      <c r="AK64" s="719"/>
      <c r="AL64" s="719"/>
      <c r="AM64" s="719"/>
    </row>
  </sheetData>
  <mergeCells count="152">
    <mergeCell ref="AH46:AL47"/>
    <mergeCell ref="AB44:AM45"/>
    <mergeCell ref="B46:J47"/>
    <mergeCell ref="L46:O47"/>
    <mergeCell ref="V46:W47"/>
    <mergeCell ref="X46:X47"/>
    <mergeCell ref="AA46:AA47"/>
    <mergeCell ref="Y46:Z47"/>
    <mergeCell ref="R47:U47"/>
    <mergeCell ref="AC46:AG47"/>
    <mergeCell ref="B17:S18"/>
    <mergeCell ref="Z18:AD18"/>
    <mergeCell ref="Z16:AE16"/>
    <mergeCell ref="H29:J29"/>
    <mergeCell ref="H28:J28"/>
    <mergeCell ref="K28:L28"/>
    <mergeCell ref="Q28:R29"/>
    <mergeCell ref="Q30:R31"/>
    <mergeCell ref="Q32:R33"/>
    <mergeCell ref="B32:E33"/>
    <mergeCell ref="H32:K33"/>
    <mergeCell ref="S28:T29"/>
    <mergeCell ref="S30:T31"/>
    <mergeCell ref="N25:X25"/>
    <mergeCell ref="B64:AM64"/>
    <mergeCell ref="J16:S16"/>
    <mergeCell ref="T16:W16"/>
    <mergeCell ref="AG20:AG21"/>
    <mergeCell ref="AH17:AI17"/>
    <mergeCell ref="AH20:AJ21"/>
    <mergeCell ref="L32:M33"/>
    <mergeCell ref="C34:E34"/>
    <mergeCell ref="B16:I16"/>
    <mergeCell ref="Z17:AC17"/>
    <mergeCell ref="AA20:AA21"/>
    <mergeCell ref="AB20:AD21"/>
    <mergeCell ref="B23:AM24"/>
    <mergeCell ref="B19:I19"/>
    <mergeCell ref="J19:S19"/>
    <mergeCell ref="D53:AL54"/>
    <mergeCell ref="B36:F36"/>
    <mergeCell ref="B37:F37"/>
    <mergeCell ref="L34:M34"/>
    <mergeCell ref="B58:B62"/>
    <mergeCell ref="AB48:AD51"/>
    <mergeCell ref="Q34:R35"/>
    <mergeCell ref="AI25:AM26"/>
    <mergeCell ref="P46:T46"/>
    <mergeCell ref="AK2:AL2"/>
    <mergeCell ref="B3:AM4"/>
    <mergeCell ref="AA6:AE6"/>
    <mergeCell ref="AA7:AM9"/>
    <mergeCell ref="AC2:AD2"/>
    <mergeCell ref="AE2:AF2"/>
    <mergeCell ref="AH2:AI2"/>
    <mergeCell ref="AA10:AE10"/>
    <mergeCell ref="AF10:AK10"/>
    <mergeCell ref="B12:AM12"/>
    <mergeCell ref="B14:AM15"/>
    <mergeCell ref="F34:G34"/>
    <mergeCell ref="I34:K34"/>
    <mergeCell ref="F32:G33"/>
    <mergeCell ref="B30:G30"/>
    <mergeCell ref="H30:M30"/>
    <mergeCell ref="AL28:AM29"/>
    <mergeCell ref="AE17:AF17"/>
    <mergeCell ref="B28:C28"/>
    <mergeCell ref="D28:E28"/>
    <mergeCell ref="F28:G28"/>
    <mergeCell ref="B29:G29"/>
    <mergeCell ref="T19:Y19"/>
    <mergeCell ref="Z19:AM19"/>
    <mergeCell ref="AI27:AM27"/>
    <mergeCell ref="AK34:AM34"/>
    <mergeCell ref="Q26:T27"/>
    <mergeCell ref="B20:S22"/>
    <mergeCell ref="T22:Y22"/>
    <mergeCell ref="U20:V20"/>
    <mergeCell ref="U21:V21"/>
    <mergeCell ref="N26:P27"/>
    <mergeCell ref="N31:P31"/>
    <mergeCell ref="D52:AL52"/>
    <mergeCell ref="D51:R51"/>
    <mergeCell ref="AI49:AJ49"/>
    <mergeCell ref="AI50:AJ50"/>
    <mergeCell ref="AI51:AJ51"/>
    <mergeCell ref="AG49:AH49"/>
    <mergeCell ref="AG50:AH50"/>
    <mergeCell ref="AG51:AH51"/>
    <mergeCell ref="D49:AA50"/>
    <mergeCell ref="AI28:AK29"/>
    <mergeCell ref="AI30:AM33"/>
    <mergeCell ref="B26:G27"/>
    <mergeCell ref="H26:M27"/>
    <mergeCell ref="U26:X27"/>
    <mergeCell ref="B25:M25"/>
    <mergeCell ref="AK35:AM35"/>
    <mergeCell ref="AI34:AJ35"/>
    <mergeCell ref="S32:T33"/>
    <mergeCell ref="S34:T35"/>
    <mergeCell ref="Y28:AC29"/>
    <mergeCell ref="Z30:AC31"/>
    <mergeCell ref="Z32:AC33"/>
    <mergeCell ref="Z34:AC34"/>
    <mergeCell ref="AA35:AB35"/>
    <mergeCell ref="Y30:Y35"/>
    <mergeCell ref="W28:X29"/>
    <mergeCell ref="W30:X31"/>
    <mergeCell ref="W32:X33"/>
    <mergeCell ref="W34:X35"/>
    <mergeCell ref="U28:V29"/>
    <mergeCell ref="U30:V31"/>
    <mergeCell ref="N29:P29"/>
    <mergeCell ref="Y25:AH27"/>
    <mergeCell ref="AG29:AH29"/>
    <mergeCell ref="AG30:AH31"/>
    <mergeCell ref="AG32:AH33"/>
    <mergeCell ref="AG28:AH28"/>
    <mergeCell ref="AG34:AH35"/>
    <mergeCell ref="AE29:AF29"/>
    <mergeCell ref="N33:P33"/>
    <mergeCell ref="N35:P35"/>
    <mergeCell ref="AD28:AF28"/>
    <mergeCell ref="AD30:AF31"/>
    <mergeCell ref="N28:O28"/>
    <mergeCell ref="N30:O30"/>
    <mergeCell ref="N32:O32"/>
    <mergeCell ref="N34:O34"/>
    <mergeCell ref="V40:W41"/>
    <mergeCell ref="S40:T41"/>
    <mergeCell ref="Q40:R41"/>
    <mergeCell ref="M40:P41"/>
    <mergeCell ref="G36:AA37"/>
    <mergeCell ref="AB36:AF36"/>
    <mergeCell ref="AB37:AF37"/>
    <mergeCell ref="AG36:AM37"/>
    <mergeCell ref="U32:V33"/>
    <mergeCell ref="U34:V35"/>
    <mergeCell ref="B38:AA39"/>
    <mergeCell ref="AB38:AM39"/>
    <mergeCell ref="AJ41:AJ42"/>
    <mergeCell ref="AM41:AM42"/>
    <mergeCell ref="AH41:AI42"/>
    <mergeCell ref="AK41:AL42"/>
    <mergeCell ref="AC41:AF41"/>
    <mergeCell ref="AD42:AG42"/>
    <mergeCell ref="U40:U41"/>
    <mergeCell ref="X40:X41"/>
    <mergeCell ref="AA40:AA41"/>
    <mergeCell ref="Y40:Z41"/>
    <mergeCell ref="AD32:AF33"/>
    <mergeCell ref="AD34:AF35"/>
  </mergeCells>
  <phoneticPr fontId="1"/>
  <printOptions horizontalCentered="1" verticalCentered="1"/>
  <pageMargins left="0.59055118110236227" right="0.39370078740157483" top="0.59055118110236227" bottom="0.39370078740157483" header="0.51181102362204722" footer="0.51181102362204722"/>
  <pageSetup paperSize="9"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249977111117893"/>
    <pageSetUpPr fitToPage="1"/>
  </sheetPr>
  <dimension ref="A1:CX94"/>
  <sheetViews>
    <sheetView showGridLines="0" view="pageBreakPreview" zoomScaleNormal="100" zoomScaleSheetLayoutView="100" workbookViewId="0">
      <selection activeCell="A47" sqref="A47"/>
    </sheetView>
  </sheetViews>
  <sheetFormatPr defaultColWidth="9" defaultRowHeight="12" x14ac:dyDescent="0.2"/>
  <cols>
    <col min="1" max="1" width="1.26953125" style="9" customWidth="1"/>
    <col min="2" max="2" width="3.453125" style="9" customWidth="1"/>
    <col min="3" max="11" width="2.1796875" style="9" customWidth="1"/>
    <col min="12" max="13" width="2" style="9" customWidth="1"/>
    <col min="14" max="18" width="2.1796875" style="9" customWidth="1"/>
    <col min="19" max="19" width="1.7265625" style="9" customWidth="1"/>
    <col min="20" max="20" width="2.453125" style="9" customWidth="1"/>
    <col min="21" max="34" width="2.1796875" style="9" customWidth="1"/>
    <col min="35" max="35" width="3.7265625" style="9" customWidth="1"/>
    <col min="36" max="36" width="2.1796875" style="9" customWidth="1"/>
    <col min="37" max="52" width="1.453125" style="9" customWidth="1"/>
    <col min="53" max="111" width="2.26953125" style="9" customWidth="1"/>
    <col min="112" max="16384" width="9" style="9"/>
  </cols>
  <sheetData>
    <row r="1" spans="1:102" ht="23.5" x14ac:dyDescent="0.2">
      <c r="C1" s="1007" t="s">
        <v>347</v>
      </c>
      <c r="D1" s="1007"/>
      <c r="E1" s="1007"/>
      <c r="F1" s="1007"/>
      <c r="G1" s="1007"/>
      <c r="H1" s="1007"/>
      <c r="I1" s="1007"/>
      <c r="J1" s="1007"/>
      <c r="K1" s="1007"/>
      <c r="L1" s="1007"/>
      <c r="M1" s="1007"/>
      <c r="N1" s="1007"/>
      <c r="O1" s="1007"/>
      <c r="P1" s="1007"/>
      <c r="Q1" s="1007"/>
      <c r="R1" s="1007"/>
      <c r="S1" s="1007"/>
      <c r="T1" s="1007"/>
      <c r="U1" s="1007"/>
      <c r="V1" s="1007"/>
      <c r="W1" s="1007"/>
      <c r="X1" s="1007"/>
      <c r="Y1" s="1007"/>
      <c r="Z1" s="1007"/>
      <c r="AA1" s="1007"/>
      <c r="AB1" s="1007"/>
      <c r="AC1" s="1007"/>
      <c r="AD1" s="1007"/>
      <c r="AE1" s="1007"/>
      <c r="AF1" s="1007"/>
      <c r="AG1" s="1007"/>
      <c r="AH1" s="1007"/>
      <c r="AI1" s="1007"/>
      <c r="AJ1" s="1007"/>
    </row>
    <row r="2" spans="1:102" ht="17.25" customHeight="1" thickBot="1" x14ac:dyDescent="0.25">
      <c r="C2" s="742" t="s">
        <v>348</v>
      </c>
      <c r="D2" s="742"/>
      <c r="E2" s="742"/>
      <c r="F2" s="742"/>
      <c r="G2" s="742"/>
      <c r="H2" s="742"/>
      <c r="I2" s="742"/>
      <c r="J2" s="742"/>
      <c r="K2" s="742"/>
      <c r="L2" s="742"/>
      <c r="M2" s="742"/>
      <c r="N2" s="742"/>
      <c r="O2" s="742"/>
      <c r="P2" s="742"/>
      <c r="Q2" s="742"/>
      <c r="R2" s="742"/>
      <c r="S2" s="742"/>
      <c r="T2" s="742"/>
      <c r="U2" s="742"/>
      <c r="V2" s="742"/>
      <c r="W2" s="742"/>
      <c r="X2" s="742"/>
      <c r="Y2" s="742"/>
      <c r="Z2" s="742"/>
      <c r="AA2" s="742"/>
      <c r="AB2" s="742"/>
      <c r="AC2" s="742"/>
      <c r="AD2" s="742"/>
      <c r="AE2" s="742"/>
      <c r="AF2" s="742"/>
      <c r="AG2" s="742"/>
      <c r="AH2" s="742"/>
      <c r="AI2" s="742"/>
      <c r="AJ2" s="742"/>
    </row>
    <row r="3" spans="1:102" ht="18.75" customHeight="1" thickTop="1" x14ac:dyDescent="0.2">
      <c r="A3" s="1008" t="s">
        <v>144</v>
      </c>
      <c r="B3" s="1009"/>
      <c r="C3" s="1009"/>
      <c r="D3" s="1009"/>
      <c r="E3" s="1009"/>
      <c r="F3" s="1009"/>
      <c r="G3" s="1009"/>
      <c r="H3" s="1009"/>
      <c r="I3" s="1009"/>
      <c r="J3" s="1009"/>
      <c r="K3" s="1009"/>
      <c r="L3" s="1009"/>
      <c r="M3" s="1009"/>
      <c r="N3" s="1009"/>
      <c r="O3" s="1009"/>
      <c r="P3" s="1009"/>
      <c r="Q3" s="1009"/>
      <c r="R3" s="1009"/>
      <c r="S3" s="1009"/>
      <c r="T3" s="1009"/>
      <c r="U3" s="1009"/>
      <c r="V3" s="1009"/>
      <c r="W3" s="1009"/>
      <c r="X3" s="1009"/>
      <c r="Y3" s="1009"/>
      <c r="Z3" s="1009"/>
      <c r="AA3" s="1009"/>
      <c r="AB3" s="1009"/>
      <c r="AC3" s="1009"/>
      <c r="AD3" s="1009"/>
      <c r="AE3" s="1009"/>
      <c r="AF3" s="1009"/>
      <c r="AG3" s="1009"/>
      <c r="AH3" s="1009"/>
      <c r="AI3" s="1009"/>
      <c r="AJ3" s="1009"/>
      <c r="AK3" s="1009"/>
      <c r="AL3" s="1009"/>
      <c r="AM3" s="1009"/>
      <c r="AN3" s="1009"/>
      <c r="AO3" s="1009"/>
      <c r="AP3" s="1009"/>
      <c r="AQ3" s="1009"/>
      <c r="AR3" s="1009"/>
      <c r="AS3" s="1009"/>
      <c r="AT3" s="1009"/>
      <c r="AU3" s="1009"/>
      <c r="AV3" s="1009"/>
      <c r="AW3" s="1009"/>
      <c r="AX3" s="1009"/>
      <c r="AY3" s="1009"/>
      <c r="AZ3" s="1649"/>
      <c r="BA3" s="1010" t="s">
        <v>145</v>
      </c>
      <c r="BB3" s="1009"/>
      <c r="BC3" s="1009"/>
      <c r="BD3" s="1009"/>
      <c r="BE3" s="1009"/>
      <c r="BF3" s="1009"/>
      <c r="BG3" s="1009"/>
      <c r="BH3" s="1009"/>
      <c r="BI3" s="1009"/>
      <c r="BJ3" s="1009"/>
      <c r="BK3" s="1009"/>
      <c r="BL3" s="1009"/>
      <c r="BM3" s="1009"/>
      <c r="BN3" s="1009"/>
      <c r="BO3" s="1009"/>
      <c r="BP3" s="1009"/>
      <c r="BQ3" s="1009"/>
      <c r="BR3" s="1009"/>
      <c r="BS3" s="1009"/>
      <c r="BT3" s="1009"/>
      <c r="BU3" s="1009"/>
      <c r="BV3" s="1009"/>
      <c r="BW3" s="1009"/>
      <c r="BX3" s="1009"/>
      <c r="BY3" s="1009"/>
      <c r="BZ3" s="1009"/>
      <c r="CA3" s="1009"/>
      <c r="CB3" s="1009"/>
      <c r="CC3" s="1009"/>
      <c r="CD3" s="1009"/>
      <c r="CE3" s="1009"/>
      <c r="CF3" s="1009"/>
      <c r="CG3" s="1009"/>
      <c r="CH3" s="1009"/>
      <c r="CI3" s="1009"/>
      <c r="CJ3" s="1011"/>
      <c r="CK3" s="32"/>
      <c r="CL3" s="32"/>
      <c r="CM3" s="32"/>
      <c r="CN3" s="32"/>
      <c r="CO3" s="32"/>
      <c r="CP3" s="32"/>
      <c r="CQ3" s="32"/>
      <c r="CR3" s="32"/>
      <c r="CS3" s="32"/>
      <c r="CT3" s="32"/>
      <c r="CU3" s="32"/>
      <c r="CV3" s="32"/>
      <c r="CW3" s="32"/>
      <c r="CX3" s="32"/>
    </row>
    <row r="4" spans="1:102" ht="15" customHeight="1" x14ac:dyDescent="0.25">
      <c r="A4" s="1012" t="s">
        <v>146</v>
      </c>
      <c r="B4" s="1013"/>
      <c r="C4" s="1013"/>
      <c r="D4" s="1013"/>
      <c r="E4" s="1013"/>
      <c r="F4" s="1013"/>
      <c r="G4" s="1013"/>
      <c r="H4" s="1013"/>
      <c r="I4" s="1013"/>
      <c r="J4" s="1013"/>
      <c r="K4" s="1013"/>
      <c r="L4" s="1013"/>
      <c r="M4" s="1013"/>
      <c r="N4" s="1013"/>
      <c r="O4" s="1013"/>
      <c r="P4" s="1013"/>
      <c r="Q4" s="1013"/>
      <c r="R4" s="1014"/>
      <c r="S4" s="98"/>
      <c r="T4" s="92"/>
      <c r="U4" s="92"/>
      <c r="V4" s="92"/>
      <c r="W4" s="100"/>
      <c r="X4" s="1015" t="s">
        <v>147</v>
      </c>
      <c r="Y4" s="959"/>
      <c r="Z4" s="959"/>
      <c r="AA4" s="959"/>
      <c r="AB4" s="959"/>
      <c r="AC4" s="959"/>
      <c r="AD4" s="959"/>
      <c r="AE4" s="959"/>
      <c r="AF4" s="959"/>
      <c r="AG4" s="959"/>
      <c r="AH4" s="959"/>
      <c r="AI4" s="959"/>
      <c r="AJ4" s="960"/>
      <c r="AK4" s="1016" t="s">
        <v>148</v>
      </c>
      <c r="AL4" s="1017"/>
      <c r="AM4" s="1017"/>
      <c r="AN4" s="1017"/>
      <c r="AO4" s="1017"/>
      <c r="AP4" s="1017"/>
      <c r="AQ4" s="1017"/>
      <c r="AR4" s="1017"/>
      <c r="AS4" s="1017"/>
      <c r="AT4" s="1017"/>
      <c r="AU4" s="1017"/>
      <c r="AV4" s="1017"/>
      <c r="AW4" s="1017"/>
      <c r="AX4" s="1017"/>
      <c r="AY4" s="1017"/>
      <c r="AZ4" s="1018"/>
      <c r="BA4" s="101" t="s">
        <v>149</v>
      </c>
      <c r="BB4" s="15"/>
      <c r="BC4" s="15"/>
      <c r="BD4" s="15"/>
      <c r="BE4" s="15"/>
      <c r="BF4" s="15"/>
      <c r="BG4" s="15"/>
      <c r="BH4" s="15"/>
      <c r="BI4" s="15"/>
      <c r="BJ4" s="15"/>
      <c r="BK4" s="15"/>
      <c r="BL4" s="15"/>
      <c r="BM4" s="15"/>
      <c r="BN4" s="15"/>
      <c r="BO4" s="15"/>
      <c r="BP4" s="15"/>
      <c r="BQ4" s="15"/>
      <c r="BR4" s="1019" t="str">
        <f>指定登録依頼書!BR4</f>
        <v/>
      </c>
      <c r="BS4" s="1020"/>
      <c r="BT4" s="1020"/>
      <c r="BU4" s="1020"/>
      <c r="BV4" s="1020"/>
      <c r="BW4" s="1020"/>
      <c r="BX4" s="1020"/>
      <c r="BY4" s="1020"/>
      <c r="BZ4" s="78" t="str">
        <f>指定登録依頼書!BZ4</f>
        <v/>
      </c>
      <c r="CA4" s="1021" t="s">
        <v>150</v>
      </c>
      <c r="CB4" s="1022"/>
      <c r="CC4" s="1022"/>
      <c r="CD4" s="1023"/>
      <c r="CE4" s="106"/>
      <c r="CF4" s="106"/>
      <c r="CG4" s="106"/>
      <c r="CH4" s="106"/>
      <c r="CI4" s="106"/>
      <c r="CJ4" s="109"/>
      <c r="CK4" s="33"/>
      <c r="CL4" s="3"/>
    </row>
    <row r="5" spans="1:102" ht="15.75" customHeight="1" x14ac:dyDescent="0.2">
      <c r="A5" s="1030" t="str">
        <f>指定登録依頼書!A5</f>
        <v/>
      </c>
      <c r="B5" s="1031"/>
      <c r="C5" s="1031" t="str">
        <f>指定登録依頼書!C5</f>
        <v/>
      </c>
      <c r="D5" s="1031"/>
      <c r="E5" s="1034" t="s">
        <v>33</v>
      </c>
      <c r="F5" s="1034"/>
      <c r="G5" s="1031" t="str">
        <f>指定登録依頼書!G5</f>
        <v/>
      </c>
      <c r="H5" s="1031"/>
      <c r="I5" s="1031" t="str">
        <f>指定登録依頼書!I5</f>
        <v/>
      </c>
      <c r="J5" s="1031"/>
      <c r="K5" s="1031" t="str">
        <f>指定登録依頼書!K5</f>
        <v/>
      </c>
      <c r="L5" s="1031"/>
      <c r="M5" s="1031" t="str">
        <f>指定登録依頼書!M5</f>
        <v/>
      </c>
      <c r="N5" s="1031"/>
      <c r="O5" s="1031" t="str">
        <f>指定登録依頼書!O5</f>
        <v/>
      </c>
      <c r="P5" s="1031"/>
      <c r="Q5" s="1031" t="str">
        <f>指定登録依頼書!Q5</f>
        <v/>
      </c>
      <c r="R5" s="1036"/>
      <c r="S5" s="107"/>
      <c r="T5" s="7"/>
      <c r="U5" s="7"/>
      <c r="V5" s="7"/>
      <c r="W5" s="108"/>
      <c r="X5" s="4"/>
      <c r="Y5" s="4"/>
      <c r="Z5" s="4"/>
      <c r="AA5" s="4"/>
      <c r="AB5" s="4"/>
      <c r="AD5" s="18"/>
      <c r="AE5" s="4"/>
      <c r="AG5" s="4"/>
      <c r="AH5" s="4"/>
      <c r="AJ5" s="94"/>
      <c r="AK5" s="1038" t="str">
        <f>指定登録依頼書!AK5</f>
        <v/>
      </c>
      <c r="AL5" s="983"/>
      <c r="AM5" s="982" t="str">
        <f>指定登録依頼書!AM5</f>
        <v/>
      </c>
      <c r="AN5" s="983"/>
      <c r="AO5" s="982" t="str">
        <f>指定登録依頼書!AO5</f>
        <v/>
      </c>
      <c r="AP5" s="983"/>
      <c r="AQ5" s="982" t="str">
        <f>指定登録依頼書!AQ5</f>
        <v/>
      </c>
      <c r="AR5" s="983"/>
      <c r="AS5" s="982" t="str">
        <f>指定登録依頼書!AS5</f>
        <v/>
      </c>
      <c r="AT5" s="983"/>
      <c r="AU5" s="982" t="str">
        <f>指定登録依頼書!AU5</f>
        <v/>
      </c>
      <c r="AV5" s="983"/>
      <c r="AW5" s="982" t="str">
        <f>指定登録依頼書!AW5</f>
        <v/>
      </c>
      <c r="AX5" s="983"/>
      <c r="AY5" s="982" t="str">
        <f>指定登録依頼書!AY5</f>
        <v/>
      </c>
      <c r="AZ5" s="988"/>
      <c r="BA5" s="991" t="str">
        <f>指定登録依頼書!BA5</f>
        <v/>
      </c>
      <c r="BB5" s="992"/>
      <c r="BC5" s="992"/>
      <c r="BD5" s="992"/>
      <c r="BE5" s="992"/>
      <c r="BF5" s="992"/>
      <c r="BG5" s="992"/>
      <c r="BH5" s="992"/>
      <c r="BI5" s="992"/>
      <c r="BJ5" s="992"/>
      <c r="BK5" s="992"/>
      <c r="BL5" s="992"/>
      <c r="BM5" s="992"/>
      <c r="BN5" s="992"/>
      <c r="BO5" s="992"/>
      <c r="BP5" s="992"/>
      <c r="BQ5" s="992"/>
      <c r="BR5" s="992"/>
      <c r="BS5" s="992"/>
      <c r="BT5" s="992"/>
      <c r="BU5" s="992"/>
      <c r="BV5" s="992"/>
      <c r="BW5" s="992"/>
      <c r="BX5" s="992"/>
      <c r="BY5" s="992"/>
      <c r="BZ5" s="993"/>
      <c r="CA5" s="1024"/>
      <c r="CB5" s="1025"/>
      <c r="CC5" s="1025"/>
      <c r="CD5" s="1026"/>
      <c r="CE5" s="970" t="str">
        <f>IF(★入力シート★!AA77,"■","□") &amp; "有"</f>
        <v>□有</v>
      </c>
      <c r="CF5" s="970"/>
      <c r="CG5" s="7" t="s">
        <v>151</v>
      </c>
      <c r="CH5" s="742" t="str">
        <f>IF(★入力シート★!AB77,"■","□") &amp; "無"</f>
        <v>□無</v>
      </c>
      <c r="CI5" s="742"/>
      <c r="CJ5" s="971"/>
      <c r="CL5" s="29"/>
      <c r="CM5" s="29"/>
      <c r="CN5" s="29"/>
      <c r="CO5" s="29"/>
      <c r="CP5" s="29"/>
      <c r="CS5" s="28"/>
      <c r="CT5" s="28"/>
      <c r="CU5" s="28"/>
      <c r="CV5" s="28"/>
      <c r="CW5" s="28"/>
    </row>
    <row r="6" spans="1:102" ht="15.75" customHeight="1" x14ac:dyDescent="0.2">
      <c r="A6" s="1030"/>
      <c r="B6" s="1031"/>
      <c r="C6" s="1031"/>
      <c r="D6" s="1031"/>
      <c r="E6" s="1034"/>
      <c r="F6" s="1034"/>
      <c r="G6" s="1031"/>
      <c r="H6" s="1031"/>
      <c r="I6" s="1031"/>
      <c r="J6" s="1031"/>
      <c r="K6" s="1031"/>
      <c r="L6" s="1031"/>
      <c r="M6" s="1031"/>
      <c r="N6" s="1031"/>
      <c r="O6" s="1031"/>
      <c r="P6" s="1031"/>
      <c r="Q6" s="1031"/>
      <c r="R6" s="1036"/>
      <c r="S6" s="107"/>
      <c r="T6" s="7"/>
      <c r="U6" s="7"/>
      <c r="V6" s="7"/>
      <c r="W6" s="108"/>
      <c r="X6" s="4"/>
      <c r="Y6" s="997" t="str">
        <f>指定登録依頼書!Y6</f>
        <v/>
      </c>
      <c r="Z6" s="997"/>
      <c r="AA6" s="997"/>
      <c r="AB6" s="997"/>
      <c r="AC6" s="997"/>
      <c r="AD6" s="997"/>
      <c r="AE6" s="4"/>
      <c r="AF6" s="4"/>
      <c r="AG6" s="4"/>
      <c r="AH6" s="4"/>
      <c r="AI6" s="4"/>
      <c r="AJ6" s="94"/>
      <c r="AK6" s="760"/>
      <c r="AL6" s="985"/>
      <c r="AM6" s="984"/>
      <c r="AN6" s="985"/>
      <c r="AO6" s="984"/>
      <c r="AP6" s="985"/>
      <c r="AQ6" s="984"/>
      <c r="AR6" s="985"/>
      <c r="AS6" s="984"/>
      <c r="AT6" s="985"/>
      <c r="AU6" s="984"/>
      <c r="AV6" s="985"/>
      <c r="AW6" s="984"/>
      <c r="AX6" s="985"/>
      <c r="AY6" s="984"/>
      <c r="AZ6" s="989"/>
      <c r="BA6" s="994"/>
      <c r="BB6" s="995"/>
      <c r="BC6" s="995"/>
      <c r="BD6" s="995"/>
      <c r="BE6" s="995"/>
      <c r="BF6" s="995"/>
      <c r="BG6" s="995"/>
      <c r="BH6" s="995"/>
      <c r="BI6" s="995"/>
      <c r="BJ6" s="995"/>
      <c r="BK6" s="995"/>
      <c r="BL6" s="995"/>
      <c r="BM6" s="995"/>
      <c r="BN6" s="995"/>
      <c r="BO6" s="995"/>
      <c r="BP6" s="995"/>
      <c r="BQ6" s="995"/>
      <c r="BR6" s="995"/>
      <c r="BS6" s="995"/>
      <c r="BT6" s="995"/>
      <c r="BU6" s="995"/>
      <c r="BV6" s="995"/>
      <c r="BW6" s="995"/>
      <c r="BX6" s="995"/>
      <c r="BY6" s="995"/>
      <c r="BZ6" s="996"/>
      <c r="CA6" s="1027"/>
      <c r="CB6" s="1028"/>
      <c r="CC6" s="1028"/>
      <c r="CD6" s="1029"/>
      <c r="CE6" s="103"/>
      <c r="CF6" s="103"/>
      <c r="CG6" s="103"/>
      <c r="CH6" s="35"/>
      <c r="CI6" s="35"/>
      <c r="CJ6" s="110"/>
      <c r="CK6" s="7"/>
      <c r="CL6" s="3"/>
    </row>
    <row r="7" spans="1:102" ht="15" customHeight="1" x14ac:dyDescent="0.2">
      <c r="A7" s="1032"/>
      <c r="B7" s="1033"/>
      <c r="C7" s="1033"/>
      <c r="D7" s="1033"/>
      <c r="E7" s="1035"/>
      <c r="F7" s="1035"/>
      <c r="G7" s="1033"/>
      <c r="H7" s="1033"/>
      <c r="I7" s="1033"/>
      <c r="J7" s="1033"/>
      <c r="K7" s="1033"/>
      <c r="L7" s="1033"/>
      <c r="M7" s="1033"/>
      <c r="N7" s="1033"/>
      <c r="O7" s="1033"/>
      <c r="P7" s="1033"/>
      <c r="Q7" s="1033"/>
      <c r="R7" s="1037"/>
      <c r="S7" s="107"/>
      <c r="T7" s="7"/>
      <c r="U7" s="7"/>
      <c r="V7" s="7"/>
      <c r="W7" s="108"/>
      <c r="X7" s="760" t="str">
        <f>指定登録依頼書!X7</f>
        <v xml:space="preserve">0 </v>
      </c>
      <c r="Y7" s="761"/>
      <c r="Z7" s="761"/>
      <c r="AA7" s="761"/>
      <c r="AB7" s="761"/>
      <c r="AC7" s="32" t="s">
        <v>15</v>
      </c>
      <c r="AD7" s="761" t="str">
        <f>指定登録依頼書!AD7</f>
        <v/>
      </c>
      <c r="AE7" s="761"/>
      <c r="AF7" s="32" t="s">
        <v>16</v>
      </c>
      <c r="AG7" s="761" t="str">
        <f>指定登録依頼書!AG7</f>
        <v/>
      </c>
      <c r="AH7" s="761"/>
      <c r="AI7" s="32" t="s">
        <v>17</v>
      </c>
      <c r="AJ7" s="94"/>
      <c r="AK7" s="1039"/>
      <c r="AL7" s="987"/>
      <c r="AM7" s="986"/>
      <c r="AN7" s="987"/>
      <c r="AO7" s="986"/>
      <c r="AP7" s="987"/>
      <c r="AQ7" s="986"/>
      <c r="AR7" s="987"/>
      <c r="AS7" s="986"/>
      <c r="AT7" s="987"/>
      <c r="AU7" s="986"/>
      <c r="AV7" s="987"/>
      <c r="AW7" s="986"/>
      <c r="AX7" s="987"/>
      <c r="AY7" s="986"/>
      <c r="AZ7" s="990"/>
      <c r="BA7" s="917" t="s">
        <v>152</v>
      </c>
      <c r="BB7" s="791"/>
      <c r="BC7" s="791"/>
      <c r="BD7" s="791"/>
      <c r="BE7" s="791"/>
      <c r="BF7" s="791"/>
      <c r="BG7" s="791"/>
      <c r="BH7" s="791"/>
      <c r="BI7" s="791"/>
      <c r="BJ7" s="791"/>
      <c r="BK7" s="791"/>
      <c r="BL7" s="791"/>
      <c r="BM7" s="791"/>
      <c r="BN7" s="791"/>
      <c r="BO7" s="791"/>
      <c r="BP7" s="791"/>
      <c r="BQ7" s="791"/>
      <c r="BR7" s="791" t="s">
        <v>35</v>
      </c>
      <c r="BS7" s="791"/>
      <c r="BT7" s="791"/>
      <c r="BU7" s="791"/>
      <c r="BV7" s="791"/>
      <c r="BW7" s="791"/>
      <c r="BX7" s="791"/>
      <c r="BY7" s="791"/>
      <c r="BZ7" s="792"/>
      <c r="CA7" s="998" t="s">
        <v>349</v>
      </c>
      <c r="CB7" s="999"/>
      <c r="CC7" s="999"/>
      <c r="CD7" s="1000"/>
      <c r="CE7" s="106"/>
      <c r="CF7" s="106"/>
      <c r="CG7" s="106"/>
      <c r="CH7" s="102"/>
      <c r="CI7" s="102"/>
      <c r="CJ7" s="111"/>
      <c r="CK7" s="3"/>
      <c r="CL7" s="3"/>
    </row>
    <row r="8" spans="1:102" ht="15" customHeight="1" x14ac:dyDescent="0.2">
      <c r="A8" s="958" t="s">
        <v>154</v>
      </c>
      <c r="B8" s="959"/>
      <c r="C8" s="959"/>
      <c r="D8" s="959"/>
      <c r="E8" s="959"/>
      <c r="F8" s="959"/>
      <c r="G8" s="959"/>
      <c r="H8" s="959"/>
      <c r="I8" s="959"/>
      <c r="J8" s="959"/>
      <c r="K8" s="959"/>
      <c r="L8" s="959"/>
      <c r="M8" s="959"/>
      <c r="N8" s="959"/>
      <c r="O8" s="959"/>
      <c r="P8" s="959"/>
      <c r="Q8" s="959"/>
      <c r="R8" s="960"/>
      <c r="S8" s="107"/>
      <c r="T8" s="7"/>
      <c r="U8" s="7"/>
      <c r="V8" s="7"/>
      <c r="W8" s="108"/>
      <c r="X8" s="4"/>
      <c r="Y8" s="961" t="e">
        <f>指定登録依頼書!Y8</f>
        <v>#VALUE!</v>
      </c>
      <c r="Z8" s="961"/>
      <c r="AA8" s="961"/>
      <c r="AB8" s="961"/>
      <c r="AC8" s="961"/>
      <c r="AD8" s="195"/>
      <c r="AE8" s="195"/>
      <c r="AF8" s="195"/>
      <c r="AG8" s="195"/>
      <c r="AH8" s="195"/>
      <c r="AI8" s="195"/>
      <c r="AJ8" s="94"/>
      <c r="AK8" s="88"/>
      <c r="AL8" s="89"/>
      <c r="AM8" s="89"/>
      <c r="AN8" s="89"/>
      <c r="AO8" s="89"/>
      <c r="AP8" s="89"/>
      <c r="AQ8" s="89"/>
      <c r="AR8" s="89"/>
      <c r="AS8" s="89"/>
      <c r="AT8" s="89"/>
      <c r="AU8" s="89"/>
      <c r="AV8" s="89"/>
      <c r="AW8" s="89"/>
      <c r="AX8" s="89"/>
      <c r="AY8" s="89"/>
      <c r="AZ8" s="90"/>
      <c r="BA8" s="962" t="str">
        <f>指定登録依頼書!BA8</f>
        <v/>
      </c>
      <c r="BB8" s="963"/>
      <c r="BC8" s="963"/>
      <c r="BD8" s="963"/>
      <c r="BE8" s="963"/>
      <c r="BF8" s="963"/>
      <c r="BG8" s="963"/>
      <c r="BH8" s="963"/>
      <c r="BI8" s="963"/>
      <c r="BJ8" s="963"/>
      <c r="BK8" s="963"/>
      <c r="BL8" s="963"/>
      <c r="BM8" s="963"/>
      <c r="BN8" s="963"/>
      <c r="BO8" s="963"/>
      <c r="BP8" s="963"/>
      <c r="BQ8" s="963"/>
      <c r="BR8" s="966" t="str">
        <f>指定登録依頼書!BR8</f>
        <v/>
      </c>
      <c r="BS8" s="966"/>
      <c r="BT8" s="966"/>
      <c r="BU8" s="966"/>
      <c r="BV8" s="966"/>
      <c r="BW8" s="966"/>
      <c r="BX8" s="966"/>
      <c r="BY8" s="966"/>
      <c r="BZ8" s="967"/>
      <c r="CA8" s="1001"/>
      <c r="CB8" s="1002"/>
      <c r="CC8" s="1002"/>
      <c r="CD8" s="1003"/>
      <c r="CE8" s="970" t="str">
        <f>指定登録依頼書!CE8</f>
        <v>□要</v>
      </c>
      <c r="CF8" s="970"/>
      <c r="CG8" s="7" t="s">
        <v>151</v>
      </c>
      <c r="CH8" s="742" t="str">
        <f>指定登録依頼書!CH8</f>
        <v>□不要</v>
      </c>
      <c r="CI8" s="742"/>
      <c r="CJ8" s="971"/>
      <c r="CL8" s="29"/>
      <c r="CM8" s="29"/>
      <c r="CN8" s="29"/>
      <c r="CO8" s="29"/>
      <c r="CP8" s="29"/>
      <c r="CS8" s="28"/>
      <c r="CT8" s="28"/>
      <c r="CU8" s="28"/>
      <c r="CV8" s="28"/>
      <c r="CW8" s="28"/>
    </row>
    <row r="9" spans="1:102" ht="15" customHeight="1" x14ac:dyDescent="0.2">
      <c r="A9" s="972" t="str">
        <f>指定登録依頼書!A9</f>
        <v xml:space="preserve"> </v>
      </c>
      <c r="B9" s="973"/>
      <c r="C9" s="973"/>
      <c r="D9" s="973"/>
      <c r="E9" s="973"/>
      <c r="F9" s="973"/>
      <c r="G9" s="973"/>
      <c r="H9" s="973"/>
      <c r="I9" s="973"/>
      <c r="J9" s="973"/>
      <c r="K9" s="973"/>
      <c r="L9" s="973"/>
      <c r="M9" s="973"/>
      <c r="N9" s="973"/>
      <c r="O9" s="973"/>
      <c r="P9" s="973"/>
      <c r="Q9" s="973"/>
      <c r="R9" s="974"/>
      <c r="S9" s="83"/>
      <c r="T9" s="84"/>
      <c r="U9" s="84"/>
      <c r="V9" s="84"/>
      <c r="W9" s="86"/>
      <c r="X9" s="96"/>
      <c r="Y9" s="96"/>
      <c r="Z9" s="96"/>
      <c r="AA9" s="96"/>
      <c r="AB9" s="96"/>
      <c r="AC9" s="96"/>
      <c r="AD9" s="96"/>
      <c r="AE9" s="96"/>
      <c r="AF9" s="96"/>
      <c r="AG9" s="96"/>
      <c r="AH9" s="96"/>
      <c r="AI9" s="96"/>
      <c r="AJ9" s="95"/>
      <c r="AK9" s="6"/>
      <c r="AL9" s="4"/>
      <c r="AM9" s="4"/>
      <c r="AN9" s="4"/>
      <c r="AO9" s="4"/>
      <c r="AP9" s="4"/>
      <c r="AQ9" s="4"/>
      <c r="AR9" s="4"/>
      <c r="AS9" s="4"/>
      <c r="AT9" s="4"/>
      <c r="AU9" s="4"/>
      <c r="AV9" s="4"/>
      <c r="AW9" s="4"/>
      <c r="AX9" s="4"/>
      <c r="AY9" s="4"/>
      <c r="AZ9" s="19"/>
      <c r="BA9" s="964"/>
      <c r="BB9" s="965"/>
      <c r="BC9" s="965"/>
      <c r="BD9" s="965"/>
      <c r="BE9" s="965"/>
      <c r="BF9" s="965"/>
      <c r="BG9" s="965"/>
      <c r="BH9" s="965"/>
      <c r="BI9" s="965"/>
      <c r="BJ9" s="965"/>
      <c r="BK9" s="965"/>
      <c r="BL9" s="965"/>
      <c r="BM9" s="965"/>
      <c r="BN9" s="965"/>
      <c r="BO9" s="965"/>
      <c r="BP9" s="965"/>
      <c r="BQ9" s="965"/>
      <c r="BR9" s="968"/>
      <c r="BS9" s="968"/>
      <c r="BT9" s="968"/>
      <c r="BU9" s="968"/>
      <c r="BV9" s="968"/>
      <c r="BW9" s="968"/>
      <c r="BX9" s="968"/>
      <c r="BY9" s="968"/>
      <c r="BZ9" s="969"/>
      <c r="CA9" s="1004"/>
      <c r="CB9" s="1005"/>
      <c r="CC9" s="1005"/>
      <c r="CD9" s="1006"/>
      <c r="CE9" s="103"/>
      <c r="CF9" s="103"/>
      <c r="CG9" s="103"/>
      <c r="CH9" s="103"/>
      <c r="CI9" s="103"/>
      <c r="CJ9" s="112"/>
      <c r="CK9" s="3"/>
      <c r="CL9" s="3"/>
    </row>
    <row r="10" spans="1:102" ht="18" customHeight="1" x14ac:dyDescent="0.2">
      <c r="A10" s="975"/>
      <c r="B10" s="976"/>
      <c r="C10" s="976"/>
      <c r="D10" s="976"/>
      <c r="E10" s="976"/>
      <c r="F10" s="976"/>
      <c r="G10" s="976"/>
      <c r="H10" s="976"/>
      <c r="I10" s="976"/>
      <c r="J10" s="976"/>
      <c r="K10" s="976"/>
      <c r="L10" s="976"/>
      <c r="M10" s="976"/>
      <c r="N10" s="976"/>
      <c r="O10" s="976"/>
      <c r="P10" s="976"/>
      <c r="Q10" s="976"/>
      <c r="R10" s="977"/>
      <c r="S10" s="744" t="s">
        <v>156</v>
      </c>
      <c r="T10" s="745"/>
      <c r="U10" s="745"/>
      <c r="V10" s="745"/>
      <c r="W10" s="828"/>
      <c r="X10" s="934" t="s">
        <v>157</v>
      </c>
      <c r="Y10" s="791"/>
      <c r="Z10" s="791"/>
      <c r="AA10" s="791"/>
      <c r="AB10" s="791"/>
      <c r="AC10" s="791"/>
      <c r="AD10" s="791"/>
      <c r="AE10" s="791"/>
      <c r="AF10" s="791"/>
      <c r="AG10" s="791"/>
      <c r="AH10" s="791"/>
      <c r="AI10" s="791"/>
      <c r="AJ10" s="792"/>
      <c r="AK10" s="6"/>
      <c r="AL10" s="4"/>
      <c r="AM10" s="4"/>
      <c r="AN10" s="4"/>
      <c r="AO10" s="4"/>
      <c r="AP10" s="4"/>
      <c r="AQ10" s="4"/>
      <c r="AR10" s="4"/>
      <c r="AS10" s="4"/>
      <c r="AT10" s="4"/>
      <c r="AU10" s="4"/>
      <c r="AV10" s="4"/>
      <c r="AW10" s="4"/>
      <c r="AX10" s="4"/>
      <c r="AY10" s="4"/>
      <c r="AZ10" s="19"/>
      <c r="BA10" s="917" t="s">
        <v>119</v>
      </c>
      <c r="BB10" s="791"/>
      <c r="BC10" s="791"/>
      <c r="BD10" s="791"/>
      <c r="BE10" s="791"/>
      <c r="BF10" s="791"/>
      <c r="BG10" s="791"/>
      <c r="BH10" s="791"/>
      <c r="BI10" s="791"/>
      <c r="BJ10" s="791"/>
      <c r="BK10" s="791"/>
      <c r="BL10" s="791"/>
      <c r="BM10" s="792"/>
      <c r="BN10" s="934" t="s">
        <v>350</v>
      </c>
      <c r="BO10" s="791"/>
      <c r="BP10" s="791"/>
      <c r="BQ10" s="791"/>
      <c r="BR10" s="791"/>
      <c r="BS10" s="791"/>
      <c r="BT10" s="791"/>
      <c r="BU10" s="791"/>
      <c r="BV10" s="791"/>
      <c r="BW10" s="791"/>
      <c r="BX10" s="791"/>
      <c r="BY10" s="791"/>
      <c r="BZ10" s="792"/>
      <c r="CA10" s="724" t="s">
        <v>351</v>
      </c>
      <c r="CB10" s="724"/>
      <c r="CC10" s="724"/>
      <c r="CD10" s="724"/>
      <c r="CE10" s="724"/>
      <c r="CF10" s="724"/>
      <c r="CG10" s="724" t="s">
        <v>352</v>
      </c>
      <c r="CH10" s="724"/>
      <c r="CI10" s="724"/>
      <c r="CJ10" s="1632"/>
      <c r="CK10" s="4"/>
      <c r="CL10" s="4"/>
    </row>
    <row r="11" spans="1:102" ht="22.5" customHeight="1" x14ac:dyDescent="0.2">
      <c r="A11" s="951" t="s">
        <v>159</v>
      </c>
      <c r="B11" s="739"/>
      <c r="C11" s="739"/>
      <c r="D11" s="739"/>
      <c r="E11" s="739"/>
      <c r="F11" s="739"/>
      <c r="G11" s="739"/>
      <c r="H11" s="739"/>
      <c r="I11" s="739"/>
      <c r="J11" s="739"/>
      <c r="K11" s="739"/>
      <c r="L11" s="739"/>
      <c r="M11" s="739"/>
      <c r="N11" s="739"/>
      <c r="O11" s="739"/>
      <c r="P11" s="739"/>
      <c r="Q11" s="739"/>
      <c r="R11" s="740"/>
      <c r="S11" s="979" t="str">
        <f>指定登録依頼書!S11</f>
        <v>□ 男（M）</v>
      </c>
      <c r="T11" s="719"/>
      <c r="U11" s="719"/>
      <c r="V11" s="719"/>
      <c r="W11" s="980"/>
      <c r="X11" s="6"/>
      <c r="Y11" s="4"/>
      <c r="Z11" s="4"/>
      <c r="AB11" s="99"/>
      <c r="AC11" s="99"/>
      <c r="AD11" s="99"/>
      <c r="AE11" s="99"/>
      <c r="AF11" s="99"/>
      <c r="AG11" s="4"/>
      <c r="AH11" s="4"/>
      <c r="AI11" s="4"/>
      <c r="AJ11" s="94"/>
      <c r="AK11" s="6"/>
      <c r="AL11" s="4"/>
      <c r="AM11" s="4"/>
      <c r="AN11" s="4"/>
      <c r="AO11" s="4"/>
      <c r="AP11" s="4"/>
      <c r="AQ11" s="4"/>
      <c r="AR11" s="4"/>
      <c r="AS11" s="4"/>
      <c r="AT11" s="4"/>
      <c r="AU11" s="4"/>
      <c r="AV11" s="4"/>
      <c r="AW11" s="4"/>
      <c r="AX11" s="4"/>
      <c r="AY11" s="4"/>
      <c r="AZ11" s="19"/>
      <c r="BA11" s="4"/>
      <c r="BB11" s="981" t="str">
        <f>指定登録依頼書!BB11</f>
        <v/>
      </c>
      <c r="BC11" s="981"/>
      <c r="BD11" s="981"/>
      <c r="BE11" s="981"/>
      <c r="BF11" s="939" t="s">
        <v>15</v>
      </c>
      <c r="BG11" s="938" t="str">
        <f>指定登録依頼書!BG11</f>
        <v/>
      </c>
      <c r="BH11" s="938"/>
      <c r="BI11" s="939" t="s">
        <v>160</v>
      </c>
      <c r="BJ11" s="938" t="str">
        <f>指定登録依頼書!BJ11</f>
        <v/>
      </c>
      <c r="BK11" s="938"/>
      <c r="BL11" s="939" t="s">
        <v>17</v>
      </c>
      <c r="BM11" s="94"/>
      <c r="BN11" s="4"/>
      <c r="BO11" s="981" t="str">
        <f>★入力シート★!AE67</f>
        <v/>
      </c>
      <c r="BP11" s="981"/>
      <c r="BQ11" s="981"/>
      <c r="BR11" s="981"/>
      <c r="BS11" s="939" t="s">
        <v>15</v>
      </c>
      <c r="BT11" s="938" t="str">
        <f>★入力シート★!AC67 &amp; ""</f>
        <v/>
      </c>
      <c r="BU11" s="938"/>
      <c r="BV11" s="939" t="s">
        <v>160</v>
      </c>
      <c r="BW11" s="938" t="str">
        <f>★入力シート★!AD67 &amp; ""</f>
        <v/>
      </c>
      <c r="BX11" s="938"/>
      <c r="BY11" s="939" t="s">
        <v>161</v>
      </c>
      <c r="BZ11" s="94"/>
      <c r="CA11" s="1633" t="s">
        <v>124</v>
      </c>
      <c r="CB11" s="1634"/>
      <c r="CC11" s="1635" t="str">
        <f>IF(ISNUMBER(★入力シート★!G68),★入力シート★!G68,★入力シート★!G68&amp;"")</f>
        <v/>
      </c>
      <c r="CD11" s="1636"/>
      <c r="CE11" s="1636"/>
      <c r="CF11" s="1637"/>
      <c r="CG11" s="1638" t="str">
        <f>IF(★入力シート★!AA71,"■","□") &amp; " P D "</f>
        <v xml:space="preserve">□ P D </v>
      </c>
      <c r="CH11" s="1639"/>
      <c r="CI11" s="1639"/>
      <c r="CJ11" s="1640"/>
      <c r="CK11" s="4"/>
      <c r="CL11" s="4"/>
    </row>
    <row r="12" spans="1:102" ht="7.5" customHeight="1" x14ac:dyDescent="0.2">
      <c r="A12" s="1668"/>
      <c r="B12" s="742"/>
      <c r="C12" s="742"/>
      <c r="D12" s="742"/>
      <c r="E12" s="742"/>
      <c r="F12" s="742"/>
      <c r="G12" s="742"/>
      <c r="H12" s="742"/>
      <c r="I12" s="742"/>
      <c r="J12" s="742"/>
      <c r="K12" s="742"/>
      <c r="L12" s="742"/>
      <c r="M12" s="742"/>
      <c r="N12" s="742"/>
      <c r="O12" s="742"/>
      <c r="P12" s="742"/>
      <c r="Q12" s="742"/>
      <c r="R12" s="743"/>
      <c r="S12" s="6"/>
      <c r="T12" s="4"/>
      <c r="U12" s="731" t="s">
        <v>151</v>
      </c>
      <c r="V12" s="4"/>
      <c r="W12" s="94"/>
      <c r="X12" s="4"/>
      <c r="Y12" s="731" t="str">
        <f>指定登録依頼書!Y12</f>
        <v>□ 　日本人</v>
      </c>
      <c r="Z12" s="731"/>
      <c r="AA12" s="731"/>
      <c r="AB12" s="731"/>
      <c r="AC12" s="731"/>
      <c r="AD12" s="99"/>
      <c r="AE12" s="731" t="str">
        <f>指定登録依頼書!AE12</f>
        <v>□ 　外国人</v>
      </c>
      <c r="AF12" s="731"/>
      <c r="AG12" s="731"/>
      <c r="AH12" s="731"/>
      <c r="AI12" s="731"/>
      <c r="AJ12" s="94"/>
      <c r="AK12" s="4"/>
      <c r="AL12" s="4"/>
      <c r="AM12" s="4"/>
      <c r="AN12" s="4"/>
      <c r="AO12" s="4"/>
      <c r="AP12" s="4"/>
      <c r="AQ12" s="4"/>
      <c r="AR12" s="4"/>
      <c r="AS12" s="4"/>
      <c r="AT12" s="4"/>
      <c r="AU12" s="4"/>
      <c r="AV12" s="4"/>
      <c r="AW12" s="4"/>
      <c r="AX12" s="4"/>
      <c r="AY12" s="4"/>
      <c r="AZ12" s="19"/>
      <c r="BA12" s="4"/>
      <c r="BB12" s="981"/>
      <c r="BC12" s="981"/>
      <c r="BD12" s="981"/>
      <c r="BE12" s="981"/>
      <c r="BF12" s="939"/>
      <c r="BG12" s="938"/>
      <c r="BH12" s="938"/>
      <c r="BI12" s="939"/>
      <c r="BJ12" s="938"/>
      <c r="BK12" s="938"/>
      <c r="BL12" s="939"/>
      <c r="BM12" s="94"/>
      <c r="BN12" s="6"/>
      <c r="BO12" s="981"/>
      <c r="BP12" s="981"/>
      <c r="BQ12" s="981"/>
      <c r="BR12" s="981"/>
      <c r="BS12" s="939"/>
      <c r="BT12" s="938"/>
      <c r="BU12" s="938"/>
      <c r="BV12" s="939"/>
      <c r="BW12" s="938"/>
      <c r="BX12" s="938"/>
      <c r="BY12" s="939"/>
      <c r="BZ12" s="94"/>
      <c r="CA12" s="1641" t="s">
        <v>125</v>
      </c>
      <c r="CB12" s="1642"/>
      <c r="CC12" s="1635" t="str">
        <f>IF(ISNUMBER(★入力シート★!G69),★入力シート★!G69,★入力シート★!G69&amp;"")</f>
        <v/>
      </c>
      <c r="CD12" s="1636"/>
      <c r="CE12" s="1636"/>
      <c r="CF12" s="1637"/>
      <c r="CG12" s="1643" t="str">
        <f>IF(★入力シート★!AB71,"■","□") &amp; " TLD "</f>
        <v xml:space="preserve">□ TLD </v>
      </c>
      <c r="CH12" s="1644"/>
      <c r="CI12" s="1644"/>
      <c r="CJ12" s="1645"/>
      <c r="CK12" s="4"/>
      <c r="CL12" s="4"/>
    </row>
    <row r="13" spans="1:102" ht="15" customHeight="1" x14ac:dyDescent="0.2">
      <c r="A13" s="1410" t="str">
        <f>指定登録依頼書!A12</f>
        <v/>
      </c>
      <c r="B13" s="1411"/>
      <c r="C13" s="1411"/>
      <c r="D13" s="1411"/>
      <c r="E13" s="1411"/>
      <c r="F13" s="1411"/>
      <c r="G13" s="1411"/>
      <c r="H13" s="1411"/>
      <c r="I13" s="1411"/>
      <c r="J13" s="1411"/>
      <c r="K13" s="1411"/>
      <c r="L13" s="1411"/>
      <c r="M13" s="1411"/>
      <c r="N13" s="1411"/>
      <c r="O13" s="1411"/>
      <c r="P13" s="1411"/>
      <c r="Q13" s="1411"/>
      <c r="R13" s="1412"/>
      <c r="S13" s="107"/>
      <c r="T13" s="7"/>
      <c r="U13" s="731"/>
      <c r="V13" s="7"/>
      <c r="W13" s="108"/>
      <c r="Y13" s="731"/>
      <c r="Z13" s="731"/>
      <c r="AA13" s="731"/>
      <c r="AB13" s="731"/>
      <c r="AC13" s="731"/>
      <c r="AD13" s="7"/>
      <c r="AE13" s="731"/>
      <c r="AF13" s="731"/>
      <c r="AG13" s="731"/>
      <c r="AH13" s="731"/>
      <c r="AI13" s="731"/>
      <c r="AJ13" s="94"/>
      <c r="AK13" s="4"/>
      <c r="AL13" s="4"/>
      <c r="AM13" s="4"/>
      <c r="AN13" s="4"/>
      <c r="AO13" s="4"/>
      <c r="AP13" s="4"/>
      <c r="AQ13" s="4"/>
      <c r="AR13" s="4"/>
      <c r="AS13" s="4"/>
      <c r="AT13" s="4"/>
      <c r="AU13" s="4"/>
      <c r="AV13" s="4"/>
      <c r="AW13" s="4"/>
      <c r="AX13" s="4"/>
      <c r="AY13" s="4"/>
      <c r="AZ13" s="19"/>
      <c r="BA13" s="4"/>
      <c r="BB13" s="940" t="str">
        <f>指定登録依頼書!BB13</f>
        <v/>
      </c>
      <c r="BC13" s="940"/>
      <c r="BD13" s="940"/>
      <c r="BE13" s="940"/>
      <c r="BF13" s="940"/>
      <c r="BG13" s="375"/>
      <c r="BH13" s="375"/>
      <c r="BI13" s="374"/>
      <c r="BJ13" s="375"/>
      <c r="BK13" s="375"/>
      <c r="BL13" s="374"/>
      <c r="BM13" s="94"/>
      <c r="BN13" s="6"/>
      <c r="BO13" s="940" t="str">
        <f>★入力シート★!AE67</f>
        <v/>
      </c>
      <c r="BP13" s="940"/>
      <c r="BQ13" s="940"/>
      <c r="BR13" s="940"/>
      <c r="BS13" s="940"/>
      <c r="BT13" s="4"/>
      <c r="BU13" s="4"/>
      <c r="BV13" s="4"/>
      <c r="BW13" s="4"/>
      <c r="BX13" s="4"/>
      <c r="BY13" s="4"/>
      <c r="BZ13" s="94"/>
      <c r="CA13" s="1641"/>
      <c r="CB13" s="1642"/>
      <c r="CC13" s="1635"/>
      <c r="CD13" s="1636"/>
      <c r="CE13" s="1636"/>
      <c r="CF13" s="1637"/>
      <c r="CG13" s="1643"/>
      <c r="CH13" s="1644"/>
      <c r="CI13" s="1644"/>
      <c r="CJ13" s="1645"/>
      <c r="CK13" s="4"/>
      <c r="CL13" s="4"/>
    </row>
    <row r="14" spans="1:102" ht="22.5" customHeight="1" thickBot="1" x14ac:dyDescent="0.25">
      <c r="A14" s="1413"/>
      <c r="B14" s="1414"/>
      <c r="C14" s="1414"/>
      <c r="D14" s="1414"/>
      <c r="E14" s="1414"/>
      <c r="F14" s="1414"/>
      <c r="G14" s="1414"/>
      <c r="H14" s="1414"/>
      <c r="I14" s="1414"/>
      <c r="J14" s="1414"/>
      <c r="K14" s="1414"/>
      <c r="L14" s="1414"/>
      <c r="M14" s="1414"/>
      <c r="N14" s="1414"/>
      <c r="O14" s="1414"/>
      <c r="P14" s="1414"/>
      <c r="Q14" s="1414"/>
      <c r="R14" s="1415"/>
      <c r="S14" s="942" t="str">
        <f>指定登録依頼書!S14</f>
        <v>□ 女（F）</v>
      </c>
      <c r="T14" s="943"/>
      <c r="U14" s="943"/>
      <c r="V14" s="943"/>
      <c r="W14" s="944"/>
      <c r="X14" s="197"/>
      <c r="Y14" s="77"/>
      <c r="Z14" s="77"/>
      <c r="AB14" s="60"/>
      <c r="AC14" s="60"/>
      <c r="AD14" s="60"/>
      <c r="AE14" s="60"/>
      <c r="AF14" s="60"/>
      <c r="AG14" s="77"/>
      <c r="AH14" s="77"/>
      <c r="AI14" s="77"/>
      <c r="AJ14" s="198"/>
      <c r="AK14" s="6"/>
      <c r="AL14" s="4"/>
      <c r="AM14" s="4"/>
      <c r="AN14" s="4"/>
      <c r="AO14" s="4"/>
      <c r="AP14" s="4"/>
      <c r="AQ14" s="4"/>
      <c r="AR14" s="4"/>
      <c r="AS14" s="4"/>
      <c r="AT14" s="4"/>
      <c r="AU14" s="4"/>
      <c r="AV14" s="4"/>
      <c r="AW14" s="4"/>
      <c r="AX14" s="4"/>
      <c r="AY14" s="4"/>
      <c r="AZ14" s="199"/>
      <c r="BA14" s="4"/>
      <c r="BB14" s="941"/>
      <c r="BC14" s="941"/>
      <c r="BD14" s="941"/>
      <c r="BE14" s="941"/>
      <c r="BF14" s="941"/>
      <c r="BG14" s="4"/>
      <c r="BH14" s="4"/>
      <c r="BI14" s="4"/>
      <c r="BJ14" s="4"/>
      <c r="BK14" s="4"/>
      <c r="BL14" s="4"/>
      <c r="BM14" s="94"/>
      <c r="BN14" s="5"/>
      <c r="BO14" s="941"/>
      <c r="BP14" s="941"/>
      <c r="BQ14" s="941"/>
      <c r="BR14" s="941"/>
      <c r="BS14" s="941"/>
      <c r="BT14" s="376"/>
      <c r="BU14" s="376"/>
      <c r="BV14" s="371"/>
      <c r="BW14" s="376"/>
      <c r="BX14" s="376"/>
      <c r="BY14" s="371"/>
      <c r="BZ14" s="95"/>
      <c r="CA14" s="804" t="s">
        <v>126</v>
      </c>
      <c r="CB14" s="804"/>
      <c r="CC14" s="1646" t="str">
        <f>IF(ISNUMBER(★入力シート★!G70),★入力シート★!G70,★入力シート★!G70&amp;"")</f>
        <v/>
      </c>
      <c r="CD14" s="1646"/>
      <c r="CE14" s="1646"/>
      <c r="CF14" s="1646"/>
      <c r="CG14" s="1647" t="str">
        <f>IF(★入力シート★!AC71,"■","□") &amp; " 計算"</f>
        <v>□ 計算</v>
      </c>
      <c r="CH14" s="1647"/>
      <c r="CI14" s="1647"/>
      <c r="CJ14" s="1648"/>
      <c r="CK14" s="4"/>
      <c r="CL14" s="4"/>
    </row>
    <row r="15" spans="1:102" ht="15" customHeight="1" thickTop="1" x14ac:dyDescent="0.2">
      <c r="A15" s="115"/>
      <c r="B15" s="945" t="s">
        <v>162</v>
      </c>
      <c r="C15" s="945"/>
      <c r="D15" s="945"/>
      <c r="E15" s="945"/>
      <c r="F15" s="945"/>
      <c r="G15" s="945"/>
      <c r="H15" s="945"/>
      <c r="I15" s="945"/>
      <c r="J15" s="945"/>
      <c r="K15" s="945"/>
      <c r="L15" s="945"/>
      <c r="M15" s="945"/>
      <c r="N15" s="945"/>
      <c r="O15" s="945"/>
      <c r="P15" s="945"/>
      <c r="Q15" s="945"/>
      <c r="R15" s="945"/>
      <c r="S15" s="946"/>
      <c r="T15" s="946"/>
      <c r="U15" s="946"/>
      <c r="V15" s="946"/>
      <c r="W15" s="946"/>
      <c r="X15" s="946"/>
      <c r="Y15" s="946"/>
      <c r="Z15" s="946"/>
      <c r="AA15" s="946"/>
      <c r="AB15" s="946"/>
      <c r="AC15" s="946"/>
      <c r="AD15" s="946"/>
      <c r="AE15" s="946"/>
      <c r="AF15" s="946"/>
      <c r="AG15" s="946"/>
      <c r="AH15" s="946"/>
      <c r="AI15" s="946"/>
      <c r="AJ15" s="946"/>
      <c r="AK15" s="946"/>
      <c r="AL15" s="946"/>
      <c r="AM15" s="946"/>
      <c r="AN15" s="946"/>
      <c r="AO15" s="946"/>
      <c r="AP15" s="946"/>
      <c r="AQ15" s="946"/>
      <c r="AR15" s="946"/>
      <c r="AS15" s="946"/>
      <c r="AT15" s="946"/>
      <c r="AU15" s="946"/>
      <c r="AV15" s="946"/>
      <c r="AW15" s="946"/>
      <c r="AX15" s="946"/>
      <c r="AY15" s="946"/>
      <c r="AZ15" s="947"/>
      <c r="BA15" s="917" t="s">
        <v>128</v>
      </c>
      <c r="BB15" s="791"/>
      <c r="BC15" s="791"/>
      <c r="BD15" s="791"/>
      <c r="BE15" s="791"/>
      <c r="BF15" s="791"/>
      <c r="BG15" s="791"/>
      <c r="BH15" s="791"/>
      <c r="BI15" s="791"/>
      <c r="BJ15" s="791"/>
      <c r="BK15" s="791"/>
      <c r="BL15" s="791"/>
      <c r="BM15" s="791"/>
      <c r="BN15" s="791"/>
      <c r="BO15" s="791"/>
      <c r="BP15" s="791"/>
      <c r="BQ15" s="791"/>
      <c r="BR15" s="791"/>
      <c r="BS15" s="791"/>
      <c r="BT15" s="791"/>
      <c r="BU15" s="791"/>
      <c r="BV15" s="791"/>
      <c r="BW15" s="791"/>
      <c r="BX15" s="791"/>
      <c r="BY15" s="791"/>
      <c r="BZ15" s="791"/>
      <c r="CA15" s="853" t="s">
        <v>163</v>
      </c>
      <c r="CB15" s="854"/>
      <c r="CC15" s="854"/>
      <c r="CD15" s="854"/>
      <c r="CE15" s="854"/>
      <c r="CF15" s="854"/>
      <c r="CG15" s="854"/>
      <c r="CH15" s="854"/>
      <c r="CI15" s="854"/>
      <c r="CJ15" s="905"/>
      <c r="CK15" s="7"/>
      <c r="CL15" s="7"/>
      <c r="CM15" s="7"/>
      <c r="CN15" s="7"/>
      <c r="CO15" s="7"/>
      <c r="CP15" s="7"/>
      <c r="CQ15" s="7"/>
      <c r="CR15" s="7"/>
      <c r="CS15" s="7"/>
      <c r="CT15" s="7"/>
      <c r="CU15" s="7"/>
      <c r="CV15" s="7"/>
      <c r="CW15" s="7"/>
      <c r="CX15" s="7"/>
    </row>
    <row r="16" spans="1:102" ht="15" customHeight="1" x14ac:dyDescent="0.2">
      <c r="A16" s="115"/>
      <c r="B16" s="945"/>
      <c r="C16" s="945"/>
      <c r="D16" s="945"/>
      <c r="E16" s="945"/>
      <c r="F16" s="945"/>
      <c r="G16" s="945"/>
      <c r="H16" s="945"/>
      <c r="I16" s="945"/>
      <c r="J16" s="945"/>
      <c r="K16" s="945"/>
      <c r="L16" s="945"/>
      <c r="M16" s="945"/>
      <c r="N16" s="945"/>
      <c r="O16" s="945"/>
      <c r="P16" s="945"/>
      <c r="Q16" s="945"/>
      <c r="R16" s="945"/>
      <c r="S16" s="945"/>
      <c r="T16" s="945"/>
      <c r="U16" s="945"/>
      <c r="V16" s="945"/>
      <c r="W16" s="945"/>
      <c r="X16" s="945"/>
      <c r="Y16" s="945"/>
      <c r="Z16" s="945"/>
      <c r="AA16" s="945"/>
      <c r="AB16" s="945"/>
      <c r="AC16" s="945"/>
      <c r="AD16" s="945"/>
      <c r="AE16" s="945"/>
      <c r="AF16" s="945"/>
      <c r="AG16" s="945"/>
      <c r="AH16" s="945"/>
      <c r="AI16" s="945"/>
      <c r="AJ16" s="945"/>
      <c r="AK16" s="945"/>
      <c r="AL16" s="945"/>
      <c r="AM16" s="945"/>
      <c r="AN16" s="945"/>
      <c r="AO16" s="945"/>
      <c r="AP16" s="945"/>
      <c r="AQ16" s="945"/>
      <c r="AR16" s="945"/>
      <c r="AS16" s="945"/>
      <c r="AT16" s="945"/>
      <c r="AU16" s="945"/>
      <c r="AV16" s="945"/>
      <c r="AW16" s="945"/>
      <c r="AX16" s="945"/>
      <c r="AY16" s="945"/>
      <c r="AZ16" s="948"/>
      <c r="BA16" s="906" t="str">
        <f>指定登録依頼書!BA16</f>
        <v/>
      </c>
      <c r="BB16" s="757"/>
      <c r="BC16" s="757"/>
      <c r="BD16" s="757"/>
      <c r="BE16" s="757"/>
      <c r="BF16" s="757"/>
      <c r="BG16" s="757"/>
      <c r="BH16" s="757"/>
      <c r="BI16" s="757"/>
      <c r="BJ16" s="757"/>
      <c r="BK16" s="757"/>
      <c r="BL16" s="757"/>
      <c r="BM16" s="757"/>
      <c r="BN16" s="757"/>
      <c r="BO16" s="757"/>
      <c r="BP16" s="757"/>
      <c r="BQ16" s="757"/>
      <c r="BR16" s="757"/>
      <c r="BS16" s="757"/>
      <c r="BT16" s="757"/>
      <c r="BU16" s="757"/>
      <c r="BV16" s="757"/>
      <c r="BW16" s="757"/>
      <c r="BX16" s="757"/>
      <c r="BY16" s="757"/>
      <c r="BZ16" s="757"/>
      <c r="CA16" s="909"/>
      <c r="CB16" s="731"/>
      <c r="CC16" s="731"/>
      <c r="CD16" s="731"/>
      <c r="CE16" s="731"/>
      <c r="CF16" s="731"/>
      <c r="CG16" s="731"/>
      <c r="CH16" s="731"/>
      <c r="CI16" s="731"/>
      <c r="CJ16" s="910"/>
      <c r="CK16" s="7"/>
      <c r="CL16" s="7"/>
      <c r="CM16" s="7"/>
      <c r="CN16" s="7"/>
      <c r="CO16" s="7"/>
      <c r="CP16" s="7"/>
      <c r="CQ16" s="7"/>
      <c r="CR16" s="7"/>
      <c r="CS16" s="7"/>
      <c r="CT16" s="7"/>
      <c r="CU16" s="7"/>
      <c r="CV16" s="7"/>
      <c r="CW16" s="7"/>
      <c r="CX16" s="7"/>
    </row>
    <row r="17" spans="1:102" ht="15" customHeight="1" thickBot="1" x14ac:dyDescent="0.25">
      <c r="A17" s="116"/>
      <c r="B17" s="949"/>
      <c r="C17" s="949"/>
      <c r="D17" s="949"/>
      <c r="E17" s="949"/>
      <c r="F17" s="949"/>
      <c r="G17" s="949"/>
      <c r="H17" s="949"/>
      <c r="I17" s="949"/>
      <c r="J17" s="949"/>
      <c r="K17" s="949"/>
      <c r="L17" s="949"/>
      <c r="M17" s="949"/>
      <c r="N17" s="949"/>
      <c r="O17" s="949"/>
      <c r="P17" s="949"/>
      <c r="Q17" s="949"/>
      <c r="R17" s="949"/>
      <c r="S17" s="949"/>
      <c r="T17" s="949"/>
      <c r="U17" s="949"/>
      <c r="V17" s="949"/>
      <c r="W17" s="949"/>
      <c r="X17" s="949"/>
      <c r="Y17" s="949"/>
      <c r="Z17" s="949"/>
      <c r="AA17" s="949"/>
      <c r="AB17" s="949"/>
      <c r="AC17" s="949"/>
      <c r="AD17" s="949"/>
      <c r="AE17" s="949"/>
      <c r="AF17" s="949"/>
      <c r="AG17" s="949"/>
      <c r="AH17" s="949"/>
      <c r="AI17" s="949"/>
      <c r="AJ17" s="949"/>
      <c r="AK17" s="949"/>
      <c r="AL17" s="949"/>
      <c r="AM17" s="949"/>
      <c r="AN17" s="949"/>
      <c r="AO17" s="949"/>
      <c r="AP17" s="949"/>
      <c r="AQ17" s="949"/>
      <c r="AR17" s="949"/>
      <c r="AS17" s="949"/>
      <c r="AT17" s="949"/>
      <c r="AU17" s="949"/>
      <c r="AV17" s="949"/>
      <c r="AW17" s="949"/>
      <c r="AX17" s="949"/>
      <c r="AY17" s="949"/>
      <c r="AZ17" s="950"/>
      <c r="BA17" s="907"/>
      <c r="BB17" s="908"/>
      <c r="BC17" s="908"/>
      <c r="BD17" s="908"/>
      <c r="BE17" s="908"/>
      <c r="BF17" s="908"/>
      <c r="BG17" s="908"/>
      <c r="BH17" s="908"/>
      <c r="BI17" s="908"/>
      <c r="BJ17" s="908"/>
      <c r="BK17" s="908"/>
      <c r="BL17" s="908"/>
      <c r="BM17" s="908"/>
      <c r="BN17" s="908"/>
      <c r="BO17" s="908"/>
      <c r="BP17" s="908"/>
      <c r="BQ17" s="908"/>
      <c r="BR17" s="908"/>
      <c r="BS17" s="908"/>
      <c r="BT17" s="908"/>
      <c r="BU17" s="908"/>
      <c r="BV17" s="908"/>
      <c r="BW17" s="908"/>
      <c r="BX17" s="908"/>
      <c r="BY17" s="908"/>
      <c r="BZ17" s="908"/>
      <c r="CA17" s="1040" t="s">
        <v>164</v>
      </c>
      <c r="CB17" s="1041"/>
      <c r="CC17" s="1041"/>
      <c r="CD17" s="1041"/>
      <c r="CE17" s="1041"/>
      <c r="CF17" s="1046"/>
      <c r="CG17" s="1046"/>
      <c r="CH17" s="1046"/>
      <c r="CI17" s="1046"/>
      <c r="CJ17" s="1047"/>
      <c r="CK17" s="7"/>
      <c r="CL17" s="7"/>
      <c r="CM17" s="7"/>
      <c r="CN17" s="7"/>
      <c r="CO17" s="7"/>
      <c r="CP17" s="7"/>
      <c r="CQ17" s="7"/>
      <c r="CR17" s="7"/>
      <c r="CS17" s="7"/>
      <c r="CT17" s="7"/>
      <c r="CU17" s="7"/>
      <c r="CV17" s="7"/>
      <c r="CW17" s="7"/>
      <c r="CX17" s="7"/>
    </row>
    <row r="18" spans="1:102" ht="15" customHeight="1" thickTop="1" x14ac:dyDescent="0.2">
      <c r="A18" s="911" t="s">
        <v>165</v>
      </c>
      <c r="B18" s="912"/>
      <c r="C18" s="915" t="s">
        <v>166</v>
      </c>
      <c r="D18" s="916"/>
      <c r="E18" s="916"/>
      <c r="F18" s="916"/>
      <c r="G18" s="916"/>
      <c r="H18" s="916"/>
      <c r="I18" s="916"/>
      <c r="J18" s="916"/>
      <c r="K18" s="916"/>
      <c r="L18" s="916"/>
      <c r="M18" s="916"/>
      <c r="N18" s="916"/>
      <c r="O18" s="916"/>
      <c r="P18" s="916"/>
      <c r="Q18" s="916"/>
      <c r="R18" s="916"/>
      <c r="S18" s="916"/>
      <c r="T18" s="916"/>
      <c r="U18" s="916"/>
      <c r="V18" s="916"/>
      <c r="W18" s="916"/>
      <c r="X18" s="916"/>
      <c r="Y18" s="916"/>
      <c r="Z18" s="916"/>
      <c r="AA18" s="916"/>
      <c r="AB18" s="916"/>
      <c r="AC18" s="916"/>
      <c r="AD18" s="916"/>
      <c r="AE18" s="916"/>
      <c r="AF18" s="916"/>
      <c r="AG18" s="916"/>
      <c r="AH18" s="916"/>
      <c r="AI18" s="916"/>
      <c r="AJ18" s="916"/>
      <c r="AK18" s="916"/>
      <c r="AL18" s="916"/>
      <c r="AM18" s="916"/>
      <c r="AN18" s="916"/>
      <c r="AO18" s="916"/>
      <c r="AP18" s="916"/>
      <c r="AQ18" s="916"/>
      <c r="AR18" s="916"/>
      <c r="AS18" s="916"/>
      <c r="AT18" s="916"/>
      <c r="AU18" s="916"/>
      <c r="AV18" s="916"/>
      <c r="AW18" s="916"/>
      <c r="AX18" s="916"/>
      <c r="AY18" s="916"/>
      <c r="AZ18" s="1624"/>
      <c r="BA18" s="917" t="s">
        <v>167</v>
      </c>
      <c r="BB18" s="791"/>
      <c r="BC18" s="791"/>
      <c r="BD18" s="791"/>
      <c r="BE18" s="791"/>
      <c r="BF18" s="791"/>
      <c r="BG18" s="791"/>
      <c r="BH18" s="791"/>
      <c r="BI18" s="791"/>
      <c r="BJ18" s="791"/>
      <c r="BK18" s="791"/>
      <c r="BL18" s="791"/>
      <c r="BM18" s="791"/>
      <c r="BN18" s="791"/>
      <c r="BO18" s="791"/>
      <c r="BP18" s="791"/>
      <c r="BQ18" s="791"/>
      <c r="BR18" s="791"/>
      <c r="BS18" s="791"/>
      <c r="BT18" s="792"/>
      <c r="BU18" s="864" t="s">
        <v>130</v>
      </c>
      <c r="BV18" s="865"/>
      <c r="BW18" s="865"/>
      <c r="BX18" s="865"/>
      <c r="BY18" s="865"/>
      <c r="BZ18" s="865"/>
      <c r="CA18" s="1042"/>
      <c r="CB18" s="1043"/>
      <c r="CC18" s="1043"/>
      <c r="CD18" s="1043"/>
      <c r="CE18" s="1043"/>
      <c r="CF18" s="1048"/>
      <c r="CG18" s="1048"/>
      <c r="CH18" s="1048"/>
      <c r="CI18" s="1048"/>
      <c r="CJ18" s="1049"/>
      <c r="CK18" s="7"/>
      <c r="CL18" s="7"/>
      <c r="CM18" s="7"/>
      <c r="CN18" s="7"/>
      <c r="CO18" s="7"/>
      <c r="CP18" s="7"/>
      <c r="CQ18" s="7"/>
      <c r="CR18" s="7"/>
      <c r="CS18" s="7"/>
      <c r="CT18" s="7"/>
      <c r="CU18" s="7"/>
      <c r="CV18" s="7"/>
      <c r="CW18" s="7"/>
      <c r="CX18" s="7"/>
    </row>
    <row r="19" spans="1:102" ht="15" customHeight="1" x14ac:dyDescent="0.2">
      <c r="A19" s="913"/>
      <c r="B19" s="914"/>
      <c r="C19" s="756" t="str">
        <f>指定登録依頼書!C19</f>
        <v>　</v>
      </c>
      <c r="D19" s="757"/>
      <c r="E19" s="757"/>
      <c r="F19" s="757"/>
      <c r="G19" s="757"/>
      <c r="H19" s="757"/>
      <c r="I19" s="757"/>
      <c r="J19" s="757"/>
      <c r="K19" s="757"/>
      <c r="L19" s="757"/>
      <c r="M19" s="757"/>
      <c r="N19" s="757"/>
      <c r="O19" s="757"/>
      <c r="P19" s="757"/>
      <c r="Q19" s="757"/>
      <c r="R19" s="757"/>
      <c r="S19" s="757"/>
      <c r="T19" s="757"/>
      <c r="U19" s="757"/>
      <c r="V19" s="757"/>
      <c r="W19" s="757"/>
      <c r="X19" s="757"/>
      <c r="Y19" s="757"/>
      <c r="Z19" s="757"/>
      <c r="AA19" s="757"/>
      <c r="AB19" s="757"/>
      <c r="AC19" s="757"/>
      <c r="AD19" s="757"/>
      <c r="AE19" s="757"/>
      <c r="AF19" s="757"/>
      <c r="AG19" s="757"/>
      <c r="AH19" s="757"/>
      <c r="AI19" s="757"/>
      <c r="AJ19" s="757"/>
      <c r="AK19" s="757"/>
      <c r="AL19" s="757"/>
      <c r="AM19" s="757"/>
      <c r="AN19" s="757"/>
      <c r="AO19" s="757"/>
      <c r="AP19" s="757"/>
      <c r="AQ19" s="757"/>
      <c r="AR19" s="757"/>
      <c r="AS19" s="757"/>
      <c r="AT19" s="757"/>
      <c r="AU19" s="757"/>
      <c r="AV19" s="757"/>
      <c r="AW19" s="757"/>
      <c r="AX19" s="757"/>
      <c r="AY19" s="757"/>
      <c r="AZ19" s="1625"/>
      <c r="BA19" s="906" t="str">
        <f>指定登録依頼書!BA19</f>
        <v/>
      </c>
      <c r="BB19" s="757"/>
      <c r="BC19" s="757"/>
      <c r="BD19" s="757"/>
      <c r="BE19" s="757"/>
      <c r="BF19" s="757"/>
      <c r="BG19" s="757"/>
      <c r="BH19" s="757"/>
      <c r="BI19" s="757"/>
      <c r="BJ19" s="757"/>
      <c r="BK19" s="757"/>
      <c r="BL19" s="757"/>
      <c r="BM19" s="757"/>
      <c r="BN19" s="757"/>
      <c r="BO19" s="757"/>
      <c r="BP19" s="757"/>
      <c r="BQ19" s="757"/>
      <c r="BR19" s="757"/>
      <c r="BS19" s="757"/>
      <c r="BT19" s="919"/>
      <c r="BU19" s="921" t="s">
        <v>168</v>
      </c>
      <c r="BV19" s="731"/>
      <c r="BW19" s="731"/>
      <c r="BX19" s="731"/>
      <c r="BY19" s="731"/>
      <c r="BZ19" s="731"/>
      <c r="CA19" s="1044"/>
      <c r="CB19" s="1045"/>
      <c r="CC19" s="1045"/>
      <c r="CD19" s="1045"/>
      <c r="CE19" s="1045"/>
      <c r="CF19" s="1050"/>
      <c r="CG19" s="1050"/>
      <c r="CH19" s="1050"/>
      <c r="CI19" s="1050"/>
      <c r="CJ19" s="1051"/>
      <c r="CK19" s="27"/>
      <c r="CL19" s="27"/>
      <c r="CM19" s="27"/>
      <c r="CN19" s="27"/>
      <c r="CO19" s="27"/>
      <c r="CP19" s="27"/>
      <c r="CQ19" s="27"/>
      <c r="CR19" s="27"/>
      <c r="CS19" s="27"/>
      <c r="CT19" s="27"/>
      <c r="CU19" s="27"/>
      <c r="CV19" s="27"/>
      <c r="CW19" s="27"/>
      <c r="CX19" s="27"/>
    </row>
    <row r="20" spans="1:102" ht="15" customHeight="1" x14ac:dyDescent="0.2">
      <c r="A20" s="913"/>
      <c r="B20" s="914"/>
      <c r="C20" s="918"/>
      <c r="D20" s="908"/>
      <c r="E20" s="908"/>
      <c r="F20" s="908"/>
      <c r="G20" s="908"/>
      <c r="H20" s="908"/>
      <c r="I20" s="908"/>
      <c r="J20" s="908"/>
      <c r="K20" s="908"/>
      <c r="L20" s="908"/>
      <c r="M20" s="908"/>
      <c r="N20" s="908"/>
      <c r="O20" s="908"/>
      <c r="P20" s="908"/>
      <c r="Q20" s="908"/>
      <c r="R20" s="908"/>
      <c r="S20" s="908"/>
      <c r="T20" s="908"/>
      <c r="U20" s="908"/>
      <c r="V20" s="908"/>
      <c r="W20" s="908"/>
      <c r="X20" s="908"/>
      <c r="Y20" s="908"/>
      <c r="Z20" s="908"/>
      <c r="AA20" s="908"/>
      <c r="AB20" s="908"/>
      <c r="AC20" s="908"/>
      <c r="AD20" s="908"/>
      <c r="AE20" s="908"/>
      <c r="AF20" s="908"/>
      <c r="AG20" s="908"/>
      <c r="AH20" s="908"/>
      <c r="AI20" s="908"/>
      <c r="AJ20" s="908"/>
      <c r="AK20" s="908"/>
      <c r="AL20" s="908"/>
      <c r="AM20" s="908"/>
      <c r="AN20" s="908"/>
      <c r="AO20" s="908"/>
      <c r="AP20" s="908"/>
      <c r="AQ20" s="908"/>
      <c r="AR20" s="908"/>
      <c r="AS20" s="908"/>
      <c r="AT20" s="908"/>
      <c r="AU20" s="908"/>
      <c r="AV20" s="908"/>
      <c r="AW20" s="908"/>
      <c r="AX20" s="908"/>
      <c r="AY20" s="908"/>
      <c r="AZ20" s="1626"/>
      <c r="BA20" s="906"/>
      <c r="BB20" s="757"/>
      <c r="BC20" s="757"/>
      <c r="BD20" s="757"/>
      <c r="BE20" s="757"/>
      <c r="BF20" s="757"/>
      <c r="BG20" s="757"/>
      <c r="BH20" s="757"/>
      <c r="BI20" s="757"/>
      <c r="BJ20" s="757"/>
      <c r="BK20" s="757"/>
      <c r="BL20" s="757"/>
      <c r="BM20" s="757"/>
      <c r="BN20" s="757"/>
      <c r="BO20" s="757"/>
      <c r="BP20" s="757"/>
      <c r="BQ20" s="757"/>
      <c r="BR20" s="757"/>
      <c r="BS20" s="757"/>
      <c r="BT20" s="919"/>
      <c r="BU20" s="760" t="str">
        <f>指定登録依頼書!BU20</f>
        <v/>
      </c>
      <c r="BV20" s="761"/>
      <c r="BW20" s="761"/>
      <c r="BX20" s="761"/>
      <c r="BY20" s="761"/>
      <c r="BZ20" s="761"/>
      <c r="CA20" s="909" t="s">
        <v>169</v>
      </c>
      <c r="CB20" s="731"/>
      <c r="CC20" s="731"/>
      <c r="CD20" s="731"/>
      <c r="CE20" s="1052"/>
      <c r="CF20" s="1053"/>
      <c r="CG20" s="521"/>
      <c r="CH20" s="731" t="s">
        <v>170</v>
      </c>
      <c r="CI20" s="521"/>
      <c r="CJ20" s="1054"/>
      <c r="CK20" s="27"/>
      <c r="CL20" s="27"/>
      <c r="CM20" s="27"/>
      <c r="CN20" s="27"/>
      <c r="CO20" s="27"/>
      <c r="CP20" s="27"/>
      <c r="CQ20" s="27"/>
      <c r="CR20" s="27"/>
      <c r="CS20" s="27"/>
      <c r="CT20" s="27"/>
      <c r="CU20" s="27"/>
      <c r="CV20" s="27"/>
      <c r="CW20" s="27"/>
      <c r="CX20" s="27"/>
    </row>
    <row r="21" spans="1:102" ht="15" customHeight="1" x14ac:dyDescent="0.2">
      <c r="A21" s="913"/>
      <c r="B21" s="914"/>
      <c r="C21" s="733" t="s">
        <v>171</v>
      </c>
      <c r="D21" s="734"/>
      <c r="E21" s="734"/>
      <c r="F21" s="91" t="s">
        <v>172</v>
      </c>
      <c r="G21" s="926" t="str">
        <f>指定登録依頼書!G21</f>
        <v/>
      </c>
      <c r="H21" s="926"/>
      <c r="I21" s="926"/>
      <c r="J21" s="91" t="s">
        <v>33</v>
      </c>
      <c r="K21" s="926" t="str">
        <f>指定登録依頼書!K21</f>
        <v/>
      </c>
      <c r="L21" s="926"/>
      <c r="M21" s="926"/>
      <c r="N21" s="926"/>
      <c r="O21" s="92"/>
      <c r="P21" s="92"/>
      <c r="Q21" s="92"/>
      <c r="R21" s="92"/>
      <c r="S21" s="92"/>
      <c r="T21" s="92"/>
      <c r="U21" s="92"/>
      <c r="V21" s="92"/>
      <c r="W21" s="92"/>
      <c r="X21" s="92"/>
      <c r="Y21" s="92"/>
      <c r="Z21" s="92"/>
      <c r="AA21" s="92"/>
      <c r="AB21" s="92"/>
      <c r="AC21" s="92"/>
      <c r="AD21" s="92"/>
      <c r="AE21" s="92"/>
      <c r="AF21" s="92"/>
      <c r="AG21" s="734" t="s">
        <v>173</v>
      </c>
      <c r="AH21" s="734"/>
      <c r="AI21" s="734"/>
      <c r="AJ21" s="734"/>
      <c r="AK21" s="926" t="str">
        <f>指定登録依頼書!AK21</f>
        <v/>
      </c>
      <c r="AL21" s="926"/>
      <c r="AM21" s="926"/>
      <c r="AN21" s="926"/>
      <c r="AO21" s="926"/>
      <c r="AP21" s="91" t="s">
        <v>36</v>
      </c>
      <c r="AQ21" s="926" t="str">
        <f>指定登録依頼書!AQ21</f>
        <v/>
      </c>
      <c r="AR21" s="926"/>
      <c r="AS21" s="926"/>
      <c r="AT21" s="91" t="s">
        <v>37</v>
      </c>
      <c r="AU21" s="926" t="str">
        <f>指定登録依頼書!AU21</f>
        <v/>
      </c>
      <c r="AV21" s="926"/>
      <c r="AW21" s="926"/>
      <c r="AX21" s="926"/>
      <c r="AY21" s="926"/>
      <c r="AZ21" s="927"/>
      <c r="BA21" s="906"/>
      <c r="BB21" s="757"/>
      <c r="BC21" s="757"/>
      <c r="BD21" s="757"/>
      <c r="BE21" s="757"/>
      <c r="BF21" s="757"/>
      <c r="BG21" s="757"/>
      <c r="BH21" s="757"/>
      <c r="BI21" s="757"/>
      <c r="BJ21" s="757"/>
      <c r="BK21" s="757"/>
      <c r="BL21" s="757"/>
      <c r="BM21" s="757"/>
      <c r="BN21" s="757"/>
      <c r="BO21" s="757"/>
      <c r="BP21" s="757"/>
      <c r="BQ21" s="757"/>
      <c r="BR21" s="757"/>
      <c r="BS21" s="757"/>
      <c r="BT21" s="919"/>
      <c r="BU21" s="760"/>
      <c r="BV21" s="761"/>
      <c r="BW21" s="761"/>
      <c r="BX21" s="761"/>
      <c r="BY21" s="761"/>
      <c r="BZ21" s="761"/>
      <c r="CA21" s="909"/>
      <c r="CB21" s="731"/>
      <c r="CC21" s="731"/>
      <c r="CD21" s="731"/>
      <c r="CE21" s="1052"/>
      <c r="CF21" s="1053"/>
      <c r="CG21" s="521"/>
      <c r="CH21" s="731"/>
      <c r="CI21" s="521"/>
      <c r="CJ21" s="1054"/>
      <c r="CK21" s="7"/>
      <c r="CL21" s="7"/>
      <c r="CM21" s="7"/>
      <c r="CN21" s="7"/>
      <c r="CO21" s="7"/>
      <c r="CP21" s="7"/>
      <c r="CR21" s="7"/>
      <c r="CS21" s="7"/>
      <c r="CT21" s="7"/>
      <c r="CU21" s="7"/>
      <c r="CV21" s="7"/>
      <c r="CW21" s="7"/>
      <c r="CX21" s="7"/>
    </row>
    <row r="22" spans="1:102" ht="15" customHeight="1" x14ac:dyDescent="0.2">
      <c r="A22" s="928" t="s">
        <v>174</v>
      </c>
      <c r="B22" s="929"/>
      <c r="C22" s="930" t="str">
        <f>指定登録依頼書!C22</f>
        <v/>
      </c>
      <c r="D22" s="931"/>
      <c r="E22" s="931"/>
      <c r="F22" s="931"/>
      <c r="G22" s="931"/>
      <c r="H22" s="931"/>
      <c r="I22" s="931"/>
      <c r="J22" s="931"/>
      <c r="K22" s="931"/>
      <c r="L22" s="931"/>
      <c r="M22" s="931"/>
      <c r="N22" s="931"/>
      <c r="O22" s="931"/>
      <c r="P22" s="931"/>
      <c r="Q22" s="931"/>
      <c r="R22" s="931"/>
      <c r="S22" s="931"/>
      <c r="T22" s="931"/>
      <c r="U22" s="931"/>
      <c r="V22" s="931"/>
      <c r="W22" s="931"/>
      <c r="X22" s="931"/>
      <c r="Y22" s="931"/>
      <c r="Z22" s="931"/>
      <c r="AA22" s="931"/>
      <c r="AB22" s="931"/>
      <c r="AC22" s="931"/>
      <c r="AD22" s="931"/>
      <c r="AE22" s="931"/>
      <c r="AF22" s="931"/>
      <c r="AG22" s="931"/>
      <c r="AH22" s="931"/>
      <c r="AI22" s="931"/>
      <c r="AJ22" s="931"/>
      <c r="AK22" s="931"/>
      <c r="AL22" s="931"/>
      <c r="AM22" s="931"/>
      <c r="AN22" s="931"/>
      <c r="AO22" s="931"/>
      <c r="AP22" s="931"/>
      <c r="AQ22" s="931"/>
      <c r="AR22" s="931"/>
      <c r="AS22" s="931"/>
      <c r="AT22" s="931"/>
      <c r="AU22" s="931"/>
      <c r="AV22" s="931"/>
      <c r="AW22" s="931"/>
      <c r="AX22" s="931"/>
      <c r="AY22" s="931"/>
      <c r="AZ22" s="1628"/>
      <c r="BA22" s="907"/>
      <c r="BB22" s="908"/>
      <c r="BC22" s="908"/>
      <c r="BD22" s="908"/>
      <c r="BE22" s="908"/>
      <c r="BF22" s="908"/>
      <c r="BG22" s="908"/>
      <c r="BH22" s="908"/>
      <c r="BI22" s="908"/>
      <c r="BJ22" s="908"/>
      <c r="BK22" s="908"/>
      <c r="BL22" s="908"/>
      <c r="BM22" s="908"/>
      <c r="BN22" s="908"/>
      <c r="BO22" s="908"/>
      <c r="BP22" s="908"/>
      <c r="BQ22" s="908"/>
      <c r="BR22" s="908"/>
      <c r="BS22" s="908"/>
      <c r="BT22" s="920"/>
      <c r="BU22" s="1039"/>
      <c r="BV22" s="1627"/>
      <c r="BW22" s="1627"/>
      <c r="BX22" s="1627"/>
      <c r="BY22" s="1627"/>
      <c r="BZ22" s="1627"/>
      <c r="CA22" s="856"/>
      <c r="CB22" s="780"/>
      <c r="CC22" s="780"/>
      <c r="CD22" s="780"/>
      <c r="CE22" s="782"/>
      <c r="CF22" s="451"/>
      <c r="CG22" s="452"/>
      <c r="CH22" s="780"/>
      <c r="CI22" s="452"/>
      <c r="CJ22" s="1055"/>
      <c r="CK22" s="7"/>
      <c r="CL22" s="7"/>
      <c r="CM22" s="7"/>
      <c r="CN22" s="7"/>
      <c r="CO22" s="7"/>
      <c r="CP22" s="7"/>
      <c r="CQ22" s="7"/>
      <c r="CR22" s="7"/>
      <c r="CS22" s="7"/>
      <c r="CT22" s="7"/>
      <c r="CU22" s="7"/>
      <c r="CV22" s="7"/>
      <c r="CW22" s="7"/>
      <c r="CX22" s="7"/>
    </row>
    <row r="23" spans="1:102" ht="15" customHeight="1" x14ac:dyDescent="0.2">
      <c r="A23" s="928"/>
      <c r="B23" s="929"/>
      <c r="C23" s="930"/>
      <c r="D23" s="931"/>
      <c r="E23" s="931"/>
      <c r="F23" s="931"/>
      <c r="G23" s="931"/>
      <c r="H23" s="931"/>
      <c r="I23" s="931"/>
      <c r="J23" s="931"/>
      <c r="K23" s="931"/>
      <c r="L23" s="931"/>
      <c r="M23" s="931"/>
      <c r="N23" s="931"/>
      <c r="O23" s="931"/>
      <c r="P23" s="931"/>
      <c r="Q23" s="931"/>
      <c r="R23" s="931"/>
      <c r="S23" s="931"/>
      <c r="T23" s="931"/>
      <c r="U23" s="931"/>
      <c r="V23" s="931"/>
      <c r="W23" s="931"/>
      <c r="X23" s="931"/>
      <c r="Y23" s="931"/>
      <c r="Z23" s="931"/>
      <c r="AA23" s="931"/>
      <c r="AB23" s="931"/>
      <c r="AC23" s="931"/>
      <c r="AD23" s="931"/>
      <c r="AE23" s="931"/>
      <c r="AF23" s="931"/>
      <c r="AG23" s="931"/>
      <c r="AH23" s="931"/>
      <c r="AI23" s="931"/>
      <c r="AJ23" s="931"/>
      <c r="AK23" s="931"/>
      <c r="AL23" s="931"/>
      <c r="AM23" s="931"/>
      <c r="AN23" s="931"/>
      <c r="AO23" s="931"/>
      <c r="AP23" s="931"/>
      <c r="AQ23" s="931"/>
      <c r="AR23" s="931"/>
      <c r="AS23" s="931"/>
      <c r="AT23" s="931"/>
      <c r="AU23" s="931"/>
      <c r="AV23" s="931"/>
      <c r="AW23" s="931"/>
      <c r="AX23" s="931"/>
      <c r="AY23" s="931"/>
      <c r="AZ23" s="1628"/>
      <c r="BA23" s="917" t="s">
        <v>175</v>
      </c>
      <c r="BB23" s="791"/>
      <c r="BC23" s="791"/>
      <c r="BD23" s="791"/>
      <c r="BE23" s="791"/>
      <c r="BF23" s="791"/>
      <c r="BG23" s="791"/>
      <c r="BH23" s="791"/>
      <c r="BI23" s="791"/>
      <c r="BJ23" s="791"/>
      <c r="BK23" s="791"/>
      <c r="BL23" s="792"/>
      <c r="BM23" s="934" t="s">
        <v>176</v>
      </c>
      <c r="BN23" s="791"/>
      <c r="BO23" s="791"/>
      <c r="BP23" s="791"/>
      <c r="BQ23" s="791"/>
      <c r="BR23" s="791"/>
      <c r="BS23" s="791"/>
      <c r="BT23" s="791"/>
      <c r="BU23" s="791"/>
      <c r="BV23" s="791"/>
      <c r="BW23" s="791"/>
      <c r="BX23" s="791"/>
      <c r="BY23" s="791"/>
      <c r="BZ23" s="791"/>
      <c r="CA23" s="876" t="s">
        <v>136</v>
      </c>
      <c r="CB23" s="877"/>
      <c r="CC23" s="877"/>
      <c r="CD23" s="877"/>
      <c r="CE23" s="877"/>
      <c r="CF23" s="877"/>
      <c r="CG23" s="877"/>
      <c r="CH23" s="877"/>
      <c r="CI23" s="877"/>
      <c r="CJ23" s="935"/>
      <c r="CK23" s="7"/>
      <c r="CL23" s="7"/>
      <c r="CM23" s="7"/>
      <c r="CN23" s="7"/>
      <c r="CO23" s="7"/>
      <c r="CP23" s="7"/>
      <c r="CQ23" s="7"/>
      <c r="CR23" s="7"/>
      <c r="CS23" s="7"/>
      <c r="CT23" s="7"/>
      <c r="CU23" s="7"/>
      <c r="CV23" s="7"/>
      <c r="CW23" s="7"/>
      <c r="CX23" s="7"/>
    </row>
    <row r="24" spans="1:102" ht="15" customHeight="1" x14ac:dyDescent="0.2">
      <c r="A24" s="928"/>
      <c r="B24" s="929"/>
      <c r="C24" s="930"/>
      <c r="D24" s="931"/>
      <c r="E24" s="931"/>
      <c r="F24" s="931"/>
      <c r="G24" s="931"/>
      <c r="H24" s="931"/>
      <c r="I24" s="931"/>
      <c r="J24" s="931"/>
      <c r="K24" s="931"/>
      <c r="L24" s="931"/>
      <c r="M24" s="931"/>
      <c r="N24" s="931"/>
      <c r="O24" s="931"/>
      <c r="P24" s="931"/>
      <c r="Q24" s="931"/>
      <c r="R24" s="931"/>
      <c r="S24" s="931"/>
      <c r="T24" s="931"/>
      <c r="U24" s="931"/>
      <c r="V24" s="931"/>
      <c r="W24" s="931"/>
      <c r="X24" s="931"/>
      <c r="Y24" s="931"/>
      <c r="Z24" s="931"/>
      <c r="AA24" s="931"/>
      <c r="AB24" s="931"/>
      <c r="AC24" s="931"/>
      <c r="AD24" s="931"/>
      <c r="AE24" s="931"/>
      <c r="AF24" s="931"/>
      <c r="AG24" s="931"/>
      <c r="AH24" s="931"/>
      <c r="AI24" s="931"/>
      <c r="AJ24" s="931"/>
      <c r="AK24" s="931"/>
      <c r="AL24" s="931"/>
      <c r="AM24" s="931"/>
      <c r="AN24" s="931"/>
      <c r="AO24" s="931"/>
      <c r="AP24" s="931"/>
      <c r="AQ24" s="931"/>
      <c r="AR24" s="931"/>
      <c r="AS24" s="931"/>
      <c r="AT24" s="931"/>
      <c r="AU24" s="931"/>
      <c r="AV24" s="931"/>
      <c r="AW24" s="931"/>
      <c r="AX24" s="931"/>
      <c r="AY24" s="931"/>
      <c r="AZ24" s="1628"/>
      <c r="BA24" s="936" t="str">
        <f>指定登録依頼書!BA24</f>
        <v/>
      </c>
      <c r="BB24" s="761"/>
      <c r="BC24" s="761"/>
      <c r="BD24" s="761"/>
      <c r="BE24" s="761"/>
      <c r="BF24" s="761"/>
      <c r="BG24" s="761"/>
      <c r="BH24" s="761"/>
      <c r="BI24" s="761"/>
      <c r="BJ24" s="761"/>
      <c r="BK24" s="761"/>
      <c r="BL24" s="937"/>
      <c r="BM24" s="760" t="str">
        <f>指定登録依頼書!BM24</f>
        <v/>
      </c>
      <c r="BN24" s="761"/>
      <c r="BO24" s="761"/>
      <c r="BP24" s="761"/>
      <c r="BQ24" s="761"/>
      <c r="BR24" s="761"/>
      <c r="BS24" s="761"/>
      <c r="BT24" s="761"/>
      <c r="BU24" s="761"/>
      <c r="BV24" s="761"/>
      <c r="BW24" s="761"/>
      <c r="BX24" s="761"/>
      <c r="BY24" s="761"/>
      <c r="BZ24" s="761"/>
      <c r="CA24" s="845"/>
      <c r="CB24" s="846"/>
      <c r="CC24" s="846"/>
      <c r="CD24" s="846"/>
      <c r="CE24" s="846"/>
      <c r="CF24" s="846"/>
      <c r="CG24" s="846"/>
      <c r="CH24" s="846"/>
      <c r="CI24" s="846"/>
      <c r="CJ24" s="849"/>
      <c r="CK24" s="25"/>
      <c r="CL24" s="25"/>
      <c r="CN24" s="25"/>
      <c r="CO24" s="25"/>
      <c r="CP24" s="25"/>
      <c r="CR24" s="25"/>
      <c r="CS24" s="25"/>
      <c r="CT24" s="25"/>
      <c r="CU24" s="7"/>
      <c r="CV24" s="7"/>
      <c r="CW24" s="7"/>
      <c r="CX24" s="7"/>
    </row>
    <row r="25" spans="1:102" ht="15" customHeight="1" thickBot="1" x14ac:dyDescent="0.25">
      <c r="A25" s="1622" t="s">
        <v>74</v>
      </c>
      <c r="B25" s="1623"/>
      <c r="C25" s="1629"/>
      <c r="D25" s="1630"/>
      <c r="E25" s="1630"/>
      <c r="F25" s="1630"/>
      <c r="G25" s="1630"/>
      <c r="H25" s="1630"/>
      <c r="I25" s="1630"/>
      <c r="J25" s="1630"/>
      <c r="K25" s="1630"/>
      <c r="L25" s="1630"/>
      <c r="M25" s="1630"/>
      <c r="N25" s="1630"/>
      <c r="O25" s="1630"/>
      <c r="P25" s="1630"/>
      <c r="Q25" s="1630"/>
      <c r="R25" s="1630"/>
      <c r="S25" s="1630"/>
      <c r="T25" s="1630"/>
      <c r="U25" s="1630"/>
      <c r="V25" s="1630"/>
      <c r="W25" s="1630"/>
      <c r="X25" s="1630"/>
      <c r="Y25" s="1630"/>
      <c r="Z25" s="1630"/>
      <c r="AA25" s="1630"/>
      <c r="AB25" s="1630"/>
      <c r="AC25" s="1630"/>
      <c r="AD25" s="1630"/>
      <c r="AE25" s="1630"/>
      <c r="AF25" s="1630"/>
      <c r="AG25" s="1630"/>
      <c r="AH25" s="1630"/>
      <c r="AI25" s="1630"/>
      <c r="AJ25" s="1630"/>
      <c r="AK25" s="1630"/>
      <c r="AL25" s="1630"/>
      <c r="AM25" s="1630"/>
      <c r="AN25" s="1630"/>
      <c r="AO25" s="1630"/>
      <c r="AP25" s="1630"/>
      <c r="AQ25" s="1630"/>
      <c r="AR25" s="1630"/>
      <c r="AS25" s="1630"/>
      <c r="AT25" s="1630"/>
      <c r="AU25" s="1630"/>
      <c r="AV25" s="1630"/>
      <c r="AW25" s="1630"/>
      <c r="AX25" s="1630"/>
      <c r="AY25" s="1630"/>
      <c r="AZ25" s="1631"/>
      <c r="BA25" s="936"/>
      <c r="BB25" s="761"/>
      <c r="BC25" s="761"/>
      <c r="BD25" s="761"/>
      <c r="BE25" s="761"/>
      <c r="BF25" s="761"/>
      <c r="BG25" s="761"/>
      <c r="BH25" s="761"/>
      <c r="BI25" s="761"/>
      <c r="BJ25" s="761"/>
      <c r="BK25" s="761"/>
      <c r="BL25" s="937"/>
      <c r="BM25" s="760"/>
      <c r="BN25" s="761"/>
      <c r="BO25" s="761"/>
      <c r="BP25" s="761"/>
      <c r="BQ25" s="761"/>
      <c r="BR25" s="761"/>
      <c r="BS25" s="761"/>
      <c r="BT25" s="761"/>
      <c r="BU25" s="761"/>
      <c r="BV25" s="761"/>
      <c r="BW25" s="761"/>
      <c r="BX25" s="761"/>
      <c r="BY25" s="761"/>
      <c r="BZ25" s="761"/>
      <c r="CA25" s="847"/>
      <c r="CB25" s="848"/>
      <c r="CC25" s="848"/>
      <c r="CD25" s="848"/>
      <c r="CE25" s="848"/>
      <c r="CF25" s="848"/>
      <c r="CG25" s="848"/>
      <c r="CH25" s="848"/>
      <c r="CI25" s="848"/>
      <c r="CJ25" s="850"/>
      <c r="CK25" s="25"/>
      <c r="CL25" s="25"/>
      <c r="CM25" s="25"/>
      <c r="CN25" s="25"/>
      <c r="CO25" s="25"/>
      <c r="CP25" s="25"/>
      <c r="CQ25" s="25"/>
      <c r="CR25" s="25"/>
      <c r="CS25" s="25"/>
      <c r="CT25" s="25"/>
      <c r="CU25" s="7"/>
      <c r="CV25" s="7"/>
      <c r="CW25" s="7"/>
      <c r="CX25" s="7"/>
    </row>
    <row r="26" spans="1:102" ht="27" customHeight="1" thickTop="1" x14ac:dyDescent="0.2">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19"/>
      <c r="BA26" s="1664" t="s">
        <v>131</v>
      </c>
      <c r="BB26" s="1665"/>
      <c r="BC26" s="1665"/>
      <c r="BD26" s="1665"/>
      <c r="BE26" s="1665"/>
      <c r="BF26" s="1665"/>
      <c r="BG26" s="1665"/>
      <c r="BH26" s="1665"/>
      <c r="BI26" s="1665"/>
      <c r="BJ26" s="1665"/>
      <c r="BK26" s="1665"/>
      <c r="BL26" s="1666"/>
      <c r="BM26" s="1667" t="s">
        <v>130</v>
      </c>
      <c r="BN26" s="1665"/>
      <c r="BO26" s="1665"/>
      <c r="BP26" s="1665"/>
      <c r="BQ26" s="1665"/>
      <c r="BR26" s="1665"/>
      <c r="BS26" s="1665"/>
      <c r="BT26" s="1665"/>
      <c r="BU26" s="1665"/>
      <c r="BV26" s="1665"/>
      <c r="BW26" s="1665"/>
      <c r="BX26" s="1665"/>
      <c r="BY26" s="1665"/>
      <c r="BZ26" s="1666"/>
      <c r="CA26" s="1610" t="s">
        <v>132</v>
      </c>
      <c r="CB26" s="1611"/>
      <c r="CC26" s="1611"/>
      <c r="CD26" s="1611"/>
      <c r="CE26" s="1611"/>
      <c r="CF26" s="1611"/>
      <c r="CG26" s="1611"/>
      <c r="CH26" s="1611"/>
      <c r="CI26" s="1611"/>
      <c r="CJ26" s="1612"/>
      <c r="CK26" s="7"/>
      <c r="CL26" s="7"/>
      <c r="CM26" s="7"/>
      <c r="CN26" s="7"/>
      <c r="CO26" s="7"/>
      <c r="CP26" s="7"/>
      <c r="CQ26" s="7"/>
      <c r="CR26" s="7"/>
      <c r="CS26" s="7"/>
      <c r="CT26" s="7"/>
      <c r="CU26" s="7"/>
      <c r="CV26" s="7"/>
      <c r="CW26" s="7"/>
      <c r="CX26" s="7"/>
    </row>
    <row r="27" spans="1:102" ht="18.75" customHeight="1" x14ac:dyDescent="0.2">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19"/>
      <c r="BA27" s="1613" t="s">
        <v>186</v>
      </c>
      <c r="BB27" s="877"/>
      <c r="BC27" s="877"/>
      <c r="BD27" s="877"/>
      <c r="BE27" s="877"/>
      <c r="BF27" s="878"/>
      <c r="BG27" s="879" t="s">
        <v>187</v>
      </c>
      <c r="BH27" s="877"/>
      <c r="BI27" s="877"/>
      <c r="BJ27" s="877"/>
      <c r="BK27" s="877"/>
      <c r="BL27" s="880"/>
      <c r="BM27" s="881" t="s">
        <v>188</v>
      </c>
      <c r="BN27" s="882"/>
      <c r="BO27" s="882"/>
      <c r="BP27" s="882"/>
      <c r="BQ27" s="882"/>
      <c r="BR27" s="882"/>
      <c r="BS27" s="882"/>
      <c r="BT27" s="887" t="s">
        <v>189</v>
      </c>
      <c r="BU27" s="887"/>
      <c r="BV27" s="887"/>
      <c r="BW27" s="887"/>
      <c r="BX27" s="887"/>
      <c r="BY27" s="887"/>
      <c r="BZ27" s="888"/>
      <c r="CA27" s="893" t="s">
        <v>190</v>
      </c>
      <c r="CB27" s="894"/>
      <c r="CC27" s="894"/>
      <c r="CD27" s="894"/>
      <c r="CE27" s="894"/>
      <c r="CF27" s="894"/>
      <c r="CG27" s="894"/>
      <c r="CH27" s="894"/>
      <c r="CI27" s="894"/>
      <c r="CJ27" s="895"/>
      <c r="CK27" s="26"/>
      <c r="CL27" s="26"/>
      <c r="CM27" s="26"/>
      <c r="CN27" s="26"/>
      <c r="CO27" s="26"/>
      <c r="CP27" s="26"/>
      <c r="CQ27" s="26"/>
      <c r="CR27" s="26"/>
      <c r="CS27" s="26"/>
      <c r="CT27" s="26"/>
      <c r="CU27" s="26"/>
      <c r="CV27" s="26"/>
      <c r="CW27" s="26"/>
      <c r="CX27" s="26"/>
    </row>
    <row r="28" spans="1:102" ht="18.75" customHeight="1"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19"/>
      <c r="BA28" s="1675" t="s">
        <v>194</v>
      </c>
      <c r="BB28" s="765"/>
      <c r="BC28" s="765"/>
      <c r="BD28" s="765"/>
      <c r="BE28" s="765"/>
      <c r="BF28" s="765"/>
      <c r="BG28" s="768" t="s">
        <v>195</v>
      </c>
      <c r="BH28" s="765"/>
      <c r="BI28" s="765"/>
      <c r="BJ28" s="765"/>
      <c r="BK28" s="765"/>
      <c r="BL28" s="769"/>
      <c r="BM28" s="883"/>
      <c r="BN28" s="884"/>
      <c r="BO28" s="884"/>
      <c r="BP28" s="884"/>
      <c r="BQ28" s="884"/>
      <c r="BR28" s="884"/>
      <c r="BS28" s="884"/>
      <c r="BT28" s="889"/>
      <c r="BU28" s="889"/>
      <c r="BV28" s="889"/>
      <c r="BW28" s="889"/>
      <c r="BX28" s="889"/>
      <c r="BY28" s="889"/>
      <c r="BZ28" s="890"/>
      <c r="CA28" s="896"/>
      <c r="CB28" s="897"/>
      <c r="CC28" s="897"/>
      <c r="CD28" s="897"/>
      <c r="CE28" s="897"/>
      <c r="CF28" s="897"/>
      <c r="CG28" s="897"/>
      <c r="CH28" s="897"/>
      <c r="CI28" s="897"/>
      <c r="CJ28" s="898"/>
      <c r="CK28" s="26"/>
      <c r="CL28" s="26"/>
      <c r="CM28" s="26"/>
      <c r="CN28" s="26"/>
      <c r="CO28" s="26"/>
      <c r="CP28" s="26"/>
      <c r="CQ28" s="26"/>
      <c r="CR28" s="26"/>
      <c r="CS28" s="26"/>
      <c r="CT28" s="26"/>
      <c r="CU28" s="26"/>
      <c r="CV28" s="26"/>
      <c r="CW28" s="26"/>
      <c r="CX28" s="26"/>
    </row>
    <row r="29" spans="1:102" ht="18.75" customHeight="1"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19"/>
      <c r="BA29" s="1675"/>
      <c r="BB29" s="765"/>
      <c r="BC29" s="765"/>
      <c r="BD29" s="765"/>
      <c r="BE29" s="765"/>
      <c r="BF29" s="765"/>
      <c r="BG29" s="765"/>
      <c r="BH29" s="765"/>
      <c r="BI29" s="765"/>
      <c r="BJ29" s="765"/>
      <c r="BK29" s="765"/>
      <c r="BL29" s="769"/>
      <c r="BM29" s="883"/>
      <c r="BN29" s="884"/>
      <c r="BO29" s="884"/>
      <c r="BP29" s="884"/>
      <c r="BQ29" s="884"/>
      <c r="BR29" s="884"/>
      <c r="BS29" s="884"/>
      <c r="BT29" s="889"/>
      <c r="BU29" s="889"/>
      <c r="BV29" s="889"/>
      <c r="BW29" s="889"/>
      <c r="BX29" s="889"/>
      <c r="BY29" s="889"/>
      <c r="BZ29" s="890"/>
      <c r="CA29" s="896"/>
      <c r="CB29" s="897"/>
      <c r="CC29" s="897"/>
      <c r="CD29" s="897"/>
      <c r="CE29" s="897"/>
      <c r="CF29" s="897"/>
      <c r="CG29" s="897"/>
      <c r="CH29" s="897"/>
      <c r="CI29" s="897"/>
      <c r="CJ29" s="898"/>
      <c r="CK29" s="26"/>
      <c r="CL29" s="26"/>
      <c r="CM29" s="26"/>
      <c r="CN29" s="26"/>
      <c r="CO29" s="26"/>
      <c r="CP29" s="26"/>
      <c r="CQ29" s="26"/>
      <c r="CR29" s="26"/>
      <c r="CS29" s="26"/>
      <c r="CT29" s="26"/>
      <c r="CU29" s="26"/>
      <c r="CV29" s="26"/>
      <c r="CW29" s="26"/>
      <c r="CX29" s="26"/>
    </row>
    <row r="30" spans="1:102" ht="18.75" customHeight="1" x14ac:dyDescent="0.2">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19"/>
      <c r="BA30" s="1675"/>
      <c r="BB30" s="765"/>
      <c r="BC30" s="765"/>
      <c r="BD30" s="765"/>
      <c r="BE30" s="765"/>
      <c r="BF30" s="765"/>
      <c r="BG30" s="765"/>
      <c r="BH30" s="765"/>
      <c r="BI30" s="765"/>
      <c r="BJ30" s="765"/>
      <c r="BK30" s="765"/>
      <c r="BL30" s="769"/>
      <c r="BM30" s="883"/>
      <c r="BN30" s="884"/>
      <c r="BO30" s="884"/>
      <c r="BP30" s="884"/>
      <c r="BQ30" s="884"/>
      <c r="BR30" s="884"/>
      <c r="BS30" s="884"/>
      <c r="BT30" s="889"/>
      <c r="BU30" s="889"/>
      <c r="BV30" s="889"/>
      <c r="BW30" s="889"/>
      <c r="BX30" s="889"/>
      <c r="BY30" s="889"/>
      <c r="BZ30" s="890"/>
      <c r="CA30" s="896"/>
      <c r="CB30" s="897"/>
      <c r="CC30" s="897"/>
      <c r="CD30" s="897"/>
      <c r="CE30" s="897"/>
      <c r="CF30" s="897"/>
      <c r="CG30" s="897"/>
      <c r="CH30" s="897"/>
      <c r="CI30" s="897"/>
      <c r="CJ30" s="898"/>
      <c r="CK30" s="26"/>
      <c r="CL30" s="26"/>
      <c r="CM30" s="26"/>
      <c r="CN30" s="26"/>
      <c r="CO30" s="26"/>
      <c r="CP30" s="26"/>
      <c r="CQ30" s="26"/>
      <c r="CR30" s="26"/>
      <c r="CS30" s="26"/>
      <c r="CT30" s="26"/>
      <c r="CU30" s="26"/>
      <c r="CV30" s="26"/>
      <c r="CW30" s="26"/>
      <c r="CX30" s="26"/>
    </row>
    <row r="31" spans="1:102" ht="18.75" customHeight="1" x14ac:dyDescent="0.2">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19"/>
      <c r="BA31" s="1675"/>
      <c r="BB31" s="765"/>
      <c r="BC31" s="765"/>
      <c r="BD31" s="765"/>
      <c r="BE31" s="765"/>
      <c r="BF31" s="765"/>
      <c r="BG31" s="765"/>
      <c r="BH31" s="765"/>
      <c r="BI31" s="765"/>
      <c r="BJ31" s="765"/>
      <c r="BK31" s="765"/>
      <c r="BL31" s="769"/>
      <c r="BM31" s="883"/>
      <c r="BN31" s="884"/>
      <c r="BO31" s="884"/>
      <c r="BP31" s="884"/>
      <c r="BQ31" s="884"/>
      <c r="BR31" s="884"/>
      <c r="BS31" s="884"/>
      <c r="BT31" s="889"/>
      <c r="BU31" s="889"/>
      <c r="BV31" s="889"/>
      <c r="BW31" s="889"/>
      <c r="BX31" s="889"/>
      <c r="BY31" s="889"/>
      <c r="BZ31" s="890"/>
      <c r="CA31" s="896"/>
      <c r="CB31" s="897"/>
      <c r="CC31" s="897"/>
      <c r="CD31" s="897"/>
      <c r="CE31" s="897"/>
      <c r="CF31" s="897"/>
      <c r="CG31" s="897"/>
      <c r="CH31" s="897"/>
      <c r="CI31" s="897"/>
      <c r="CJ31" s="898"/>
      <c r="CK31" s="26"/>
      <c r="CL31" s="26"/>
      <c r="CM31" s="26"/>
      <c r="CN31" s="26"/>
      <c r="CO31" s="26"/>
      <c r="CP31" s="26"/>
      <c r="CQ31" s="26"/>
      <c r="CR31" s="26"/>
      <c r="CS31" s="26"/>
      <c r="CT31" s="26"/>
      <c r="CU31" s="26"/>
      <c r="CV31" s="26"/>
      <c r="CW31" s="26"/>
      <c r="CX31" s="26"/>
    </row>
    <row r="32" spans="1:102" ht="18.75" customHeight="1" x14ac:dyDescent="0.2">
      <c r="AZ32" s="19"/>
      <c r="BA32" s="1675"/>
      <c r="BB32" s="765"/>
      <c r="BC32" s="765"/>
      <c r="BD32" s="765"/>
      <c r="BE32" s="765"/>
      <c r="BF32" s="765"/>
      <c r="BG32" s="765"/>
      <c r="BH32" s="765"/>
      <c r="BI32" s="765"/>
      <c r="BJ32" s="765"/>
      <c r="BK32" s="765"/>
      <c r="BL32" s="769"/>
      <c r="BM32" s="883"/>
      <c r="BN32" s="884"/>
      <c r="BO32" s="884"/>
      <c r="BP32" s="884"/>
      <c r="BQ32" s="884"/>
      <c r="BR32" s="884"/>
      <c r="BS32" s="884"/>
      <c r="BT32" s="889"/>
      <c r="BU32" s="889"/>
      <c r="BV32" s="889"/>
      <c r="BW32" s="889"/>
      <c r="BX32" s="889"/>
      <c r="BY32" s="889"/>
      <c r="BZ32" s="890"/>
      <c r="CA32" s="896"/>
      <c r="CB32" s="897"/>
      <c r="CC32" s="897"/>
      <c r="CD32" s="897"/>
      <c r="CE32" s="897"/>
      <c r="CF32" s="897"/>
      <c r="CG32" s="897"/>
      <c r="CH32" s="897"/>
      <c r="CI32" s="897"/>
      <c r="CJ32" s="898"/>
      <c r="CK32" s="26"/>
      <c r="CL32" s="26"/>
      <c r="CM32" s="26"/>
      <c r="CN32" s="26"/>
      <c r="CO32" s="26"/>
      <c r="CP32" s="26"/>
      <c r="CQ32" s="26"/>
      <c r="CR32" s="26"/>
      <c r="CS32" s="26"/>
      <c r="CT32" s="26"/>
      <c r="CU32" s="26"/>
      <c r="CV32" s="26"/>
      <c r="CW32" s="26"/>
      <c r="CX32" s="26"/>
    </row>
    <row r="33" spans="1:102" ht="18.75" customHeight="1" x14ac:dyDescent="0.2">
      <c r="A33" s="4" t="s">
        <v>353</v>
      </c>
      <c r="AZ33" s="19"/>
      <c r="BA33" s="1675"/>
      <c r="BB33" s="765"/>
      <c r="BC33" s="765"/>
      <c r="BD33" s="765"/>
      <c r="BE33" s="765"/>
      <c r="BF33" s="765"/>
      <c r="BG33" s="765"/>
      <c r="BH33" s="765"/>
      <c r="BI33" s="765"/>
      <c r="BJ33" s="765"/>
      <c r="BK33" s="765"/>
      <c r="BL33" s="769"/>
      <c r="BM33" s="883"/>
      <c r="BN33" s="884"/>
      <c r="BO33" s="884"/>
      <c r="BP33" s="884"/>
      <c r="BQ33" s="884"/>
      <c r="BR33" s="884"/>
      <c r="BS33" s="884"/>
      <c r="BT33" s="889"/>
      <c r="BU33" s="889"/>
      <c r="BV33" s="889"/>
      <c r="BW33" s="889"/>
      <c r="BX33" s="889"/>
      <c r="BY33" s="889"/>
      <c r="BZ33" s="890"/>
      <c r="CA33" s="896"/>
      <c r="CB33" s="897"/>
      <c r="CC33" s="897"/>
      <c r="CD33" s="897"/>
      <c r="CE33" s="897"/>
      <c r="CF33" s="897"/>
      <c r="CG33" s="897"/>
      <c r="CH33" s="897"/>
      <c r="CI33" s="897"/>
      <c r="CJ33" s="898"/>
      <c r="CK33" s="26"/>
      <c r="CL33" s="26"/>
      <c r="CM33" s="26"/>
      <c r="CN33" s="26"/>
      <c r="CO33" s="26"/>
      <c r="CP33" s="26"/>
      <c r="CQ33" s="26"/>
      <c r="CR33" s="26"/>
      <c r="CS33" s="26"/>
      <c r="CT33" s="26"/>
      <c r="CU33" s="26"/>
      <c r="CV33" s="26"/>
      <c r="CW33" s="26"/>
      <c r="CX33" s="26"/>
    </row>
    <row r="34" spans="1:102" ht="18.75" customHeight="1" x14ac:dyDescent="0.2">
      <c r="A34" s="27"/>
      <c r="B34" s="1609" t="s">
        <v>354</v>
      </c>
      <c r="C34" s="1609"/>
      <c r="D34" s="1609"/>
      <c r="E34" s="1609"/>
      <c r="F34" s="1609"/>
      <c r="G34" s="1609"/>
      <c r="H34" s="1609"/>
      <c r="I34" s="1609"/>
      <c r="J34" s="1609"/>
      <c r="K34" s="1609"/>
      <c r="L34" s="1609"/>
      <c r="M34" s="1609"/>
      <c r="N34" s="1609"/>
      <c r="O34" s="1609"/>
      <c r="P34" s="1609"/>
      <c r="Q34" s="1609"/>
      <c r="R34" s="1609"/>
      <c r="S34" s="1609"/>
      <c r="T34" s="1609"/>
      <c r="U34" s="1609"/>
      <c r="V34" s="1609"/>
      <c r="W34" s="1609"/>
      <c r="X34" s="1609"/>
      <c r="Y34" s="1609"/>
      <c r="Z34" s="1609"/>
      <c r="AA34" s="1609"/>
      <c r="AB34" s="1609"/>
      <c r="AC34" s="1609"/>
      <c r="AD34" s="1609"/>
      <c r="AE34" s="1609"/>
      <c r="AF34" s="1609"/>
      <c r="AG34" s="1609"/>
      <c r="AH34" s="1609"/>
      <c r="AI34" s="1609"/>
      <c r="AJ34" s="1609"/>
      <c r="AK34" s="1609"/>
      <c r="AL34" s="1609"/>
      <c r="AM34" s="1609"/>
      <c r="AN34" s="1609"/>
      <c r="AO34" s="1609"/>
      <c r="AP34" s="1609"/>
      <c r="AQ34" s="1609"/>
      <c r="AR34" s="1609"/>
      <c r="AS34" s="1609"/>
      <c r="AT34" s="1609"/>
      <c r="AU34" s="1609"/>
      <c r="AV34" s="1609"/>
      <c r="AW34" s="1609"/>
      <c r="AX34" s="1609"/>
      <c r="AY34" s="1609"/>
      <c r="AZ34" s="19"/>
      <c r="BA34" s="1675"/>
      <c r="BB34" s="765"/>
      <c r="BC34" s="765"/>
      <c r="BD34" s="765"/>
      <c r="BE34" s="765"/>
      <c r="BF34" s="765"/>
      <c r="BG34" s="765"/>
      <c r="BH34" s="765"/>
      <c r="BI34" s="765"/>
      <c r="BJ34" s="765"/>
      <c r="BK34" s="765"/>
      <c r="BL34" s="769"/>
      <c r="BM34" s="883"/>
      <c r="BN34" s="884"/>
      <c r="BO34" s="884"/>
      <c r="BP34" s="884"/>
      <c r="BQ34" s="884"/>
      <c r="BR34" s="884"/>
      <c r="BS34" s="884"/>
      <c r="BT34" s="889"/>
      <c r="BU34" s="889"/>
      <c r="BV34" s="889"/>
      <c r="BW34" s="889"/>
      <c r="BX34" s="889"/>
      <c r="BY34" s="889"/>
      <c r="BZ34" s="890"/>
      <c r="CA34" s="896"/>
      <c r="CB34" s="897"/>
      <c r="CC34" s="897"/>
      <c r="CD34" s="897"/>
      <c r="CE34" s="897"/>
      <c r="CF34" s="897"/>
      <c r="CG34" s="897"/>
      <c r="CH34" s="897"/>
      <c r="CI34" s="897"/>
      <c r="CJ34" s="898"/>
      <c r="CK34" s="26"/>
      <c r="CL34" s="26"/>
      <c r="CM34" s="26"/>
      <c r="CN34" s="26"/>
      <c r="CO34" s="26"/>
      <c r="CP34" s="26"/>
      <c r="CQ34" s="26"/>
      <c r="CR34" s="26"/>
      <c r="CS34" s="26"/>
      <c r="CT34" s="26"/>
      <c r="CU34" s="26"/>
      <c r="CV34" s="26"/>
      <c r="CW34" s="26"/>
      <c r="CX34" s="26"/>
    </row>
    <row r="35" spans="1:102" ht="18.75" customHeight="1" x14ac:dyDescent="0.2">
      <c r="A35" s="27"/>
      <c r="B35" s="1609"/>
      <c r="C35" s="1609"/>
      <c r="D35" s="1609"/>
      <c r="E35" s="1609"/>
      <c r="F35" s="1609"/>
      <c r="G35" s="1609"/>
      <c r="H35" s="1609"/>
      <c r="I35" s="1609"/>
      <c r="J35" s="1609"/>
      <c r="K35" s="1609"/>
      <c r="L35" s="1609"/>
      <c r="M35" s="1609"/>
      <c r="N35" s="1609"/>
      <c r="O35" s="1609"/>
      <c r="P35" s="1609"/>
      <c r="Q35" s="1609"/>
      <c r="R35" s="1609"/>
      <c r="S35" s="1609"/>
      <c r="T35" s="1609"/>
      <c r="U35" s="1609"/>
      <c r="V35" s="1609"/>
      <c r="W35" s="1609"/>
      <c r="X35" s="1609"/>
      <c r="Y35" s="1609"/>
      <c r="Z35" s="1609"/>
      <c r="AA35" s="1609"/>
      <c r="AB35" s="1609"/>
      <c r="AC35" s="1609"/>
      <c r="AD35" s="1609"/>
      <c r="AE35" s="1609"/>
      <c r="AF35" s="1609"/>
      <c r="AG35" s="1609"/>
      <c r="AH35" s="1609"/>
      <c r="AI35" s="1609"/>
      <c r="AJ35" s="1609"/>
      <c r="AK35" s="1609"/>
      <c r="AL35" s="1609"/>
      <c r="AM35" s="1609"/>
      <c r="AN35" s="1609"/>
      <c r="AO35" s="1609"/>
      <c r="AP35" s="1609"/>
      <c r="AQ35" s="1609"/>
      <c r="AR35" s="1609"/>
      <c r="AS35" s="1609"/>
      <c r="AT35" s="1609"/>
      <c r="AU35" s="1609"/>
      <c r="AV35" s="1609"/>
      <c r="AW35" s="1609"/>
      <c r="AX35" s="1609"/>
      <c r="AY35" s="1609"/>
      <c r="AZ35" s="19"/>
      <c r="BA35" s="1675"/>
      <c r="BB35" s="765"/>
      <c r="BC35" s="765"/>
      <c r="BD35" s="765"/>
      <c r="BE35" s="765"/>
      <c r="BF35" s="765"/>
      <c r="BG35" s="765"/>
      <c r="BH35" s="765"/>
      <c r="BI35" s="765"/>
      <c r="BJ35" s="765"/>
      <c r="BK35" s="765"/>
      <c r="BL35" s="769"/>
      <c r="BM35" s="885"/>
      <c r="BN35" s="886"/>
      <c r="BO35" s="886"/>
      <c r="BP35" s="886"/>
      <c r="BQ35" s="886"/>
      <c r="BR35" s="886"/>
      <c r="BS35" s="886"/>
      <c r="BT35" s="891"/>
      <c r="BU35" s="891"/>
      <c r="BV35" s="891"/>
      <c r="BW35" s="891"/>
      <c r="BX35" s="891"/>
      <c r="BY35" s="891"/>
      <c r="BZ35" s="892"/>
      <c r="CA35" s="899"/>
      <c r="CB35" s="900"/>
      <c r="CC35" s="900"/>
      <c r="CD35" s="900"/>
      <c r="CE35" s="900"/>
      <c r="CF35" s="900"/>
      <c r="CG35" s="900"/>
      <c r="CH35" s="900"/>
      <c r="CI35" s="900"/>
      <c r="CJ35" s="901"/>
      <c r="CK35" s="26"/>
      <c r="CL35" s="26"/>
      <c r="CM35" s="26"/>
      <c r="CN35" s="26"/>
      <c r="CO35" s="26"/>
      <c r="CP35" s="26"/>
      <c r="CQ35" s="26"/>
      <c r="CR35" s="26"/>
      <c r="CS35" s="26"/>
      <c r="CT35" s="26"/>
      <c r="CU35" s="26"/>
      <c r="CV35" s="26"/>
      <c r="CW35" s="26"/>
      <c r="CX35" s="26"/>
    </row>
    <row r="36" spans="1:102" ht="15" customHeight="1" x14ac:dyDescent="0.2">
      <c r="A36" s="4"/>
      <c r="B36" s="1609"/>
      <c r="C36" s="1609"/>
      <c r="D36" s="1609"/>
      <c r="E36" s="1609"/>
      <c r="F36" s="1609"/>
      <c r="G36" s="1609"/>
      <c r="H36" s="1609"/>
      <c r="I36" s="1609"/>
      <c r="J36" s="1609"/>
      <c r="K36" s="1609"/>
      <c r="L36" s="1609"/>
      <c r="M36" s="1609"/>
      <c r="N36" s="1609"/>
      <c r="O36" s="1609"/>
      <c r="P36" s="1609"/>
      <c r="Q36" s="1609"/>
      <c r="R36" s="1609"/>
      <c r="S36" s="1609"/>
      <c r="T36" s="1609"/>
      <c r="U36" s="1609"/>
      <c r="V36" s="1609"/>
      <c r="W36" s="1609"/>
      <c r="X36" s="1609"/>
      <c r="Y36" s="1609"/>
      <c r="Z36" s="1609"/>
      <c r="AA36" s="1609"/>
      <c r="AB36" s="1609"/>
      <c r="AC36" s="1609"/>
      <c r="AD36" s="1609"/>
      <c r="AE36" s="1609"/>
      <c r="AF36" s="1609"/>
      <c r="AG36" s="1609"/>
      <c r="AH36" s="1609"/>
      <c r="AI36" s="1609"/>
      <c r="AJ36" s="1609"/>
      <c r="AK36" s="1609"/>
      <c r="AL36" s="1609"/>
      <c r="AM36" s="1609"/>
      <c r="AN36" s="1609"/>
      <c r="AO36" s="1609"/>
      <c r="AP36" s="1609"/>
      <c r="AQ36" s="1609"/>
      <c r="AR36" s="1609"/>
      <c r="AS36" s="1609"/>
      <c r="AT36" s="1609"/>
      <c r="AU36" s="1609"/>
      <c r="AV36" s="1609"/>
      <c r="AW36" s="1609"/>
      <c r="AX36" s="1609"/>
      <c r="AY36" s="1609"/>
      <c r="AZ36" s="19"/>
      <c r="BA36" s="1675"/>
      <c r="BB36" s="765"/>
      <c r="BC36" s="765"/>
      <c r="BD36" s="765"/>
      <c r="BE36" s="765"/>
      <c r="BF36" s="765"/>
      <c r="BG36" s="765"/>
      <c r="BH36" s="765"/>
      <c r="BI36" s="765"/>
      <c r="BJ36" s="765"/>
      <c r="BK36" s="765"/>
      <c r="BL36" s="769"/>
      <c r="BM36" s="20"/>
      <c r="BN36" s="753" t="s">
        <v>204</v>
      </c>
      <c r="BO36" s="753"/>
      <c r="BP36" s="753"/>
      <c r="BQ36" s="753"/>
      <c r="BR36" s="753"/>
      <c r="BS36" s="753"/>
      <c r="BT36" s="753"/>
      <c r="BU36" s="753"/>
      <c r="BV36" s="753"/>
      <c r="BW36" s="753"/>
      <c r="BX36" s="753"/>
      <c r="BY36" s="753"/>
      <c r="BZ36" s="753"/>
      <c r="CA36" s="753"/>
      <c r="CB36" s="753"/>
      <c r="CC36" s="753"/>
      <c r="CD36" s="753"/>
      <c r="CE36" s="753"/>
      <c r="CF36" s="753"/>
      <c r="CG36" s="753"/>
      <c r="CH36" s="753"/>
      <c r="CI36" s="753"/>
      <c r="CJ36" s="34"/>
      <c r="CK36" s="31"/>
      <c r="CL36" s="31"/>
      <c r="CM36" s="31"/>
      <c r="CN36" s="31"/>
      <c r="CO36" s="31"/>
      <c r="CP36" s="31"/>
      <c r="CQ36" s="31"/>
      <c r="CR36" s="31"/>
      <c r="CS36" s="31"/>
      <c r="CT36" s="31"/>
      <c r="CU36" s="31"/>
      <c r="CV36" s="31"/>
    </row>
    <row r="37" spans="1:102" ht="15" customHeight="1" x14ac:dyDescent="0.2">
      <c r="A37" s="4"/>
      <c r="B37" s="1609"/>
      <c r="C37" s="1609"/>
      <c r="D37" s="1609"/>
      <c r="E37" s="1609"/>
      <c r="F37" s="1609"/>
      <c r="G37" s="1609"/>
      <c r="H37" s="1609"/>
      <c r="I37" s="1609"/>
      <c r="J37" s="1609"/>
      <c r="K37" s="1609"/>
      <c r="L37" s="1609"/>
      <c r="M37" s="1609"/>
      <c r="N37" s="1609"/>
      <c r="O37" s="1609"/>
      <c r="P37" s="1609"/>
      <c r="Q37" s="1609"/>
      <c r="R37" s="1609"/>
      <c r="S37" s="1609"/>
      <c r="T37" s="1609"/>
      <c r="U37" s="1609"/>
      <c r="V37" s="1609"/>
      <c r="W37" s="1609"/>
      <c r="X37" s="1609"/>
      <c r="Y37" s="1609"/>
      <c r="Z37" s="1609"/>
      <c r="AA37" s="1609"/>
      <c r="AB37" s="1609"/>
      <c r="AC37" s="1609"/>
      <c r="AD37" s="1609"/>
      <c r="AE37" s="1609"/>
      <c r="AF37" s="1609"/>
      <c r="AG37" s="1609"/>
      <c r="AH37" s="1609"/>
      <c r="AI37" s="1609"/>
      <c r="AJ37" s="1609"/>
      <c r="AK37" s="1609"/>
      <c r="AL37" s="1609"/>
      <c r="AM37" s="1609"/>
      <c r="AN37" s="1609"/>
      <c r="AO37" s="1609"/>
      <c r="AP37" s="1609"/>
      <c r="AQ37" s="1609"/>
      <c r="AR37" s="1609"/>
      <c r="AS37" s="1609"/>
      <c r="AT37" s="1609"/>
      <c r="AU37" s="1609"/>
      <c r="AV37" s="1609"/>
      <c r="AW37" s="1609"/>
      <c r="AX37" s="1609"/>
      <c r="AY37" s="1609"/>
      <c r="AZ37" s="19"/>
      <c r="BA37" s="1675"/>
      <c r="BB37" s="765"/>
      <c r="BC37" s="765"/>
      <c r="BD37" s="765"/>
      <c r="BE37" s="765"/>
      <c r="BF37" s="765"/>
      <c r="BG37" s="765"/>
      <c r="BH37" s="765"/>
      <c r="BI37" s="765"/>
      <c r="BJ37" s="765"/>
      <c r="BK37" s="765"/>
      <c r="BL37" s="769"/>
      <c r="BM37" s="20"/>
      <c r="BN37" s="754"/>
      <c r="BO37" s="754"/>
      <c r="BP37" s="754"/>
      <c r="BQ37" s="754"/>
      <c r="BR37" s="754"/>
      <c r="BS37" s="754"/>
      <c r="BT37" s="754"/>
      <c r="BU37" s="754"/>
      <c r="BV37" s="754"/>
      <c r="BW37" s="754"/>
      <c r="BX37" s="754"/>
      <c r="BY37" s="754"/>
      <c r="BZ37" s="754"/>
      <c r="CA37" s="754"/>
      <c r="CB37" s="754"/>
      <c r="CC37" s="754"/>
      <c r="CD37" s="754"/>
      <c r="CE37" s="754"/>
      <c r="CF37" s="754"/>
      <c r="CG37" s="754"/>
      <c r="CH37" s="754"/>
      <c r="CI37" s="754"/>
      <c r="CJ37" s="21"/>
      <c r="CK37" s="31"/>
      <c r="CL37" s="31"/>
      <c r="CM37" s="31"/>
      <c r="CN37" s="31"/>
      <c r="CO37" s="31"/>
      <c r="CP37" s="31"/>
      <c r="CQ37" s="31"/>
      <c r="CR37" s="31"/>
      <c r="CS37" s="31"/>
      <c r="CT37" s="31"/>
      <c r="CU37" s="31"/>
      <c r="CV37" s="31"/>
    </row>
    <row r="38" spans="1:102" ht="15" customHeight="1" thickBo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19"/>
      <c r="BA38" s="1676"/>
      <c r="BB38" s="767"/>
      <c r="BC38" s="767"/>
      <c r="BD38" s="767"/>
      <c r="BE38" s="767"/>
      <c r="BF38" s="767"/>
      <c r="BG38" s="767"/>
      <c r="BH38" s="767"/>
      <c r="BI38" s="767"/>
      <c r="BJ38" s="767"/>
      <c r="BK38" s="767"/>
      <c r="BL38" s="770"/>
      <c r="BM38" s="383"/>
      <c r="BN38" s="755"/>
      <c r="BO38" s="755"/>
      <c r="BP38" s="755"/>
      <c r="BQ38" s="755"/>
      <c r="BR38" s="755"/>
      <c r="BS38" s="755"/>
      <c r="BT38" s="755"/>
      <c r="BU38" s="755"/>
      <c r="BV38" s="755"/>
      <c r="BW38" s="755"/>
      <c r="BX38" s="755"/>
      <c r="BY38" s="755"/>
      <c r="BZ38" s="755"/>
      <c r="CA38" s="755"/>
      <c r="CB38" s="755"/>
      <c r="CC38" s="755"/>
      <c r="CD38" s="755"/>
      <c r="CE38" s="755"/>
      <c r="CF38" s="755"/>
      <c r="CG38" s="755"/>
      <c r="CH38" s="755"/>
      <c r="CI38" s="755"/>
      <c r="CJ38" s="381"/>
      <c r="CK38" s="31"/>
      <c r="CL38" s="31"/>
      <c r="CM38" s="31"/>
      <c r="CN38" s="31"/>
      <c r="CO38" s="31"/>
      <c r="CP38" s="31"/>
      <c r="CQ38" s="31"/>
      <c r="CR38" s="31"/>
      <c r="CS38" s="31"/>
      <c r="CT38" s="31"/>
      <c r="CU38" s="31"/>
      <c r="CV38" s="31"/>
    </row>
    <row r="39" spans="1:102" ht="15" customHeight="1" x14ac:dyDescent="0.2">
      <c r="A39" s="1680" t="s">
        <v>163</v>
      </c>
      <c r="B39" s="1681"/>
      <c r="C39" s="1681"/>
      <c r="D39" s="1681"/>
      <c r="E39" s="1681"/>
      <c r="F39" s="1681"/>
      <c r="G39" s="1681"/>
      <c r="H39" s="1681"/>
      <c r="I39" s="1681"/>
      <c r="J39" s="1681"/>
      <c r="K39" s="1681"/>
      <c r="L39" s="1681"/>
      <c r="M39" s="1681"/>
      <c r="N39" s="1681"/>
      <c r="O39" s="1681"/>
      <c r="P39" s="1681"/>
      <c r="Q39" s="1681"/>
      <c r="R39" s="1681"/>
      <c r="S39" s="1681"/>
      <c r="T39" s="1681"/>
      <c r="U39" s="1681"/>
      <c r="V39" s="1681"/>
      <c r="W39" s="1681"/>
      <c r="X39" s="1681"/>
      <c r="Y39" s="1681"/>
      <c r="Z39" s="1681"/>
      <c r="AA39" s="1681"/>
      <c r="AB39" s="1681"/>
      <c r="AC39" s="1681"/>
      <c r="AD39" s="1681"/>
      <c r="AE39" s="1681"/>
      <c r="AF39" s="1681"/>
      <c r="AG39" s="1681"/>
      <c r="AH39" s="1681"/>
      <c r="AI39" s="1681"/>
      <c r="AJ39" s="1681"/>
      <c r="AK39" s="1681"/>
      <c r="AL39" s="1681"/>
      <c r="AM39" s="1681"/>
      <c r="AN39" s="1681"/>
      <c r="AO39" s="1681"/>
      <c r="AP39" s="1681"/>
      <c r="AQ39" s="1681"/>
      <c r="AR39" s="1681"/>
      <c r="AS39" s="1681"/>
      <c r="AT39" s="1681"/>
      <c r="AU39" s="1681"/>
      <c r="AV39" s="1682"/>
      <c r="AW39" s="69"/>
      <c r="AX39" s="69"/>
      <c r="AY39" s="4"/>
      <c r="AZ39" s="4"/>
    </row>
    <row r="40" spans="1:102" ht="15" customHeight="1" x14ac:dyDescent="0.2">
      <c r="A40" s="1683"/>
      <c r="B40" s="1684"/>
      <c r="C40" s="1684"/>
      <c r="D40" s="1684"/>
      <c r="E40" s="1684"/>
      <c r="F40" s="1684"/>
      <c r="G40" s="1684"/>
      <c r="H40" s="1684"/>
      <c r="I40" s="1684"/>
      <c r="J40" s="1684"/>
      <c r="K40" s="1684"/>
      <c r="L40" s="1684"/>
      <c r="M40" s="1684"/>
      <c r="N40" s="1684"/>
      <c r="O40" s="1684"/>
      <c r="P40" s="1684"/>
      <c r="Q40" s="1684"/>
      <c r="R40" s="1684"/>
      <c r="S40" s="1684"/>
      <c r="T40" s="1684"/>
      <c r="U40" s="1684"/>
      <c r="V40" s="1684"/>
      <c r="W40" s="1684"/>
      <c r="X40" s="1684"/>
      <c r="Y40" s="1684"/>
      <c r="Z40" s="1684"/>
      <c r="AA40" s="1684"/>
      <c r="AB40" s="1684"/>
      <c r="AC40" s="1684"/>
      <c r="AD40" s="1684"/>
      <c r="AE40" s="1684"/>
      <c r="AF40" s="1684"/>
      <c r="AG40" s="1684"/>
      <c r="AH40" s="1684"/>
      <c r="AI40" s="1684"/>
      <c r="AJ40" s="1684"/>
      <c r="AK40" s="1684"/>
      <c r="AL40" s="1684"/>
      <c r="AM40" s="1684"/>
      <c r="AN40" s="1684"/>
      <c r="AO40" s="1684"/>
      <c r="AP40" s="1684"/>
      <c r="AQ40" s="1684"/>
      <c r="AR40" s="1684"/>
      <c r="AS40" s="1684"/>
      <c r="AT40" s="1684"/>
      <c r="AU40" s="1684"/>
      <c r="AV40" s="1685"/>
      <c r="AW40" s="69"/>
      <c r="AX40" s="69"/>
      <c r="AY40" s="4"/>
      <c r="AZ40" s="4"/>
    </row>
    <row r="41" spans="1:102" ht="15" customHeight="1" x14ac:dyDescent="0.2">
      <c r="A41" s="1669" t="s">
        <v>355</v>
      </c>
      <c r="B41" s="1670"/>
      <c r="C41" s="1670"/>
      <c r="D41" s="1670"/>
      <c r="E41" s="1670"/>
      <c r="F41" s="1670"/>
      <c r="G41" s="1670"/>
      <c r="H41" s="744" t="s">
        <v>356</v>
      </c>
      <c r="I41" s="506"/>
      <c r="J41" s="506"/>
      <c r="K41" s="506"/>
      <c r="L41" s="506"/>
      <c r="M41" s="506"/>
      <c r="N41" s="506"/>
      <c r="O41" s="506"/>
      <c r="P41" s="506"/>
      <c r="Q41" s="506"/>
      <c r="R41" s="506"/>
      <c r="S41" s="506"/>
      <c r="T41" s="507"/>
      <c r="U41" s="1679" t="s">
        <v>125</v>
      </c>
      <c r="V41" s="506"/>
      <c r="W41" s="506"/>
      <c r="X41" s="506"/>
      <c r="Y41" s="506"/>
      <c r="Z41" s="506"/>
      <c r="AA41" s="506"/>
      <c r="AB41" s="506"/>
      <c r="AC41" s="506"/>
      <c r="AD41" s="506"/>
      <c r="AE41" s="506"/>
      <c r="AF41" s="506"/>
      <c r="AG41" s="507"/>
      <c r="AH41" s="744" t="s">
        <v>126</v>
      </c>
      <c r="AI41" s="506"/>
      <c r="AJ41" s="506"/>
      <c r="AK41" s="506"/>
      <c r="AL41" s="506"/>
      <c r="AM41" s="506"/>
      <c r="AN41" s="506"/>
      <c r="AO41" s="506"/>
      <c r="AP41" s="506"/>
      <c r="AQ41" s="506"/>
      <c r="AR41" s="506"/>
      <c r="AS41" s="506"/>
      <c r="AT41" s="506"/>
      <c r="AU41" s="506"/>
      <c r="AV41" s="1439"/>
      <c r="AW41" s="67"/>
      <c r="AX41" s="67"/>
      <c r="BC41" s="36"/>
      <c r="BD41" s="36"/>
      <c r="BE41" s="36"/>
      <c r="BF41" s="36"/>
      <c r="BG41" s="36"/>
      <c r="BH41" s="36"/>
      <c r="BI41" s="36"/>
      <c r="BJ41" s="36"/>
      <c r="BK41" s="36"/>
      <c r="BL41" s="36"/>
      <c r="BM41" s="36"/>
      <c r="BN41" s="36"/>
      <c r="BO41" s="4"/>
      <c r="BP41" s="4"/>
      <c r="BQ41" s="4"/>
      <c r="BR41" s="4"/>
      <c r="BS41" s="4"/>
      <c r="BT41" s="1677" t="s">
        <v>357</v>
      </c>
      <c r="BU41" s="841"/>
      <c r="BV41" s="841"/>
      <c r="BW41" s="841"/>
      <c r="BX41" s="842"/>
      <c r="CA41" s="724" t="s">
        <v>215</v>
      </c>
      <c r="CB41" s="724"/>
      <c r="CC41" s="724"/>
      <c r="CD41" s="724"/>
      <c r="CE41" s="724"/>
      <c r="CF41" s="724"/>
      <c r="CG41" s="724"/>
      <c r="CH41" s="724"/>
      <c r="CI41" s="724"/>
      <c r="CJ41" s="724"/>
      <c r="CL41" s="7"/>
      <c r="CM41" s="7"/>
      <c r="CN41" s="7"/>
      <c r="CO41" s="7"/>
      <c r="CP41" s="7"/>
      <c r="CQ41" s="7"/>
      <c r="CR41" s="7"/>
      <c r="CS41" s="7"/>
      <c r="CT41" s="7"/>
      <c r="CU41" s="7"/>
      <c r="CV41" s="7"/>
      <c r="CW41" s="7"/>
      <c r="CX41" s="7"/>
    </row>
    <row r="42" spans="1:102" ht="15" customHeight="1" x14ac:dyDescent="0.2">
      <c r="A42" s="1669"/>
      <c r="B42" s="1670"/>
      <c r="C42" s="1670"/>
      <c r="D42" s="1670"/>
      <c r="E42" s="1670"/>
      <c r="F42" s="1670"/>
      <c r="G42" s="1670"/>
      <c r="H42" s="1672" t="str">
        <f>"" &amp; ★入力シート★!G82</f>
        <v/>
      </c>
      <c r="I42" s="509"/>
      <c r="J42" s="509"/>
      <c r="K42" s="509"/>
      <c r="L42" s="509"/>
      <c r="M42" s="509"/>
      <c r="N42" s="509"/>
      <c r="O42" s="509"/>
      <c r="P42" s="509"/>
      <c r="Q42" s="509"/>
      <c r="R42" s="509"/>
      <c r="S42" s="509"/>
      <c r="T42" s="510"/>
      <c r="U42" s="922" t="str">
        <f>"" &amp; ★入力シート★!G83</f>
        <v/>
      </c>
      <c r="V42" s="509"/>
      <c r="W42" s="509"/>
      <c r="X42" s="509"/>
      <c r="Y42" s="509"/>
      <c r="Z42" s="509"/>
      <c r="AA42" s="509"/>
      <c r="AB42" s="509"/>
      <c r="AC42" s="509"/>
      <c r="AD42" s="509"/>
      <c r="AE42" s="509"/>
      <c r="AF42" s="509"/>
      <c r="AG42" s="510"/>
      <c r="AH42" s="921" t="str">
        <f>"" &amp; ★入力シート★!G84</f>
        <v/>
      </c>
      <c r="AI42" s="509"/>
      <c r="AJ42" s="509"/>
      <c r="AK42" s="509"/>
      <c r="AL42" s="509"/>
      <c r="AM42" s="509"/>
      <c r="AN42" s="509"/>
      <c r="AO42" s="509"/>
      <c r="AP42" s="509"/>
      <c r="AQ42" s="509"/>
      <c r="AR42" s="509"/>
      <c r="AS42" s="509"/>
      <c r="AT42" s="509"/>
      <c r="AU42" s="509"/>
      <c r="AV42" s="1655"/>
      <c r="AW42" s="67"/>
      <c r="AX42" s="67"/>
      <c r="BC42" s="36"/>
      <c r="BD42" s="36"/>
      <c r="BE42" s="36"/>
      <c r="BF42" s="36"/>
      <c r="BG42" s="36"/>
      <c r="BH42" s="36"/>
      <c r="BI42" s="36"/>
      <c r="BJ42" s="36"/>
      <c r="BK42" s="36"/>
      <c r="BL42" s="36"/>
      <c r="BM42" s="36"/>
      <c r="BN42" s="36"/>
      <c r="BO42" s="731"/>
      <c r="BP42" s="731"/>
      <c r="BQ42" s="731"/>
      <c r="BR42" s="731"/>
      <c r="BS42" s="731"/>
      <c r="BT42" s="1678"/>
      <c r="BU42" s="843"/>
      <c r="BV42" s="843"/>
      <c r="BW42" s="843"/>
      <c r="BX42" s="844"/>
      <c r="CA42" s="724" t="s">
        <v>216</v>
      </c>
      <c r="CB42" s="724"/>
      <c r="CC42" s="724"/>
      <c r="CD42" s="724"/>
      <c r="CE42" s="724"/>
      <c r="CF42" s="724" t="s">
        <v>217</v>
      </c>
      <c r="CG42" s="724"/>
      <c r="CH42" s="724"/>
      <c r="CI42" s="724"/>
      <c r="CJ42" s="724"/>
      <c r="CL42" s="7"/>
      <c r="CM42" s="7"/>
      <c r="CN42" s="7"/>
      <c r="CP42" s="7"/>
      <c r="CQ42" s="7"/>
      <c r="CR42" s="7"/>
      <c r="CS42" s="7"/>
      <c r="CT42" s="7"/>
      <c r="CU42" s="7"/>
      <c r="CV42" s="7"/>
      <c r="CW42" s="7"/>
      <c r="CX42" s="7"/>
    </row>
    <row r="43" spans="1:102" ht="15" customHeight="1" thickBot="1" x14ac:dyDescent="0.25">
      <c r="A43" s="1671"/>
      <c r="B43" s="1041"/>
      <c r="C43" s="1041"/>
      <c r="D43" s="1041"/>
      <c r="E43" s="1041"/>
      <c r="F43" s="1041"/>
      <c r="G43" s="1041"/>
      <c r="H43" s="1673"/>
      <c r="I43" s="1605"/>
      <c r="J43" s="1605"/>
      <c r="K43" s="1605"/>
      <c r="L43" s="1605"/>
      <c r="M43" s="1605"/>
      <c r="N43" s="1605"/>
      <c r="O43" s="1605"/>
      <c r="P43" s="1605"/>
      <c r="Q43" s="1605"/>
      <c r="R43" s="1605"/>
      <c r="S43" s="1605"/>
      <c r="T43" s="1674"/>
      <c r="U43" s="1659"/>
      <c r="V43" s="509"/>
      <c r="W43" s="509"/>
      <c r="X43" s="509"/>
      <c r="Y43" s="509"/>
      <c r="Z43" s="509"/>
      <c r="AA43" s="509"/>
      <c r="AB43" s="509"/>
      <c r="AC43" s="509"/>
      <c r="AD43" s="509"/>
      <c r="AE43" s="509"/>
      <c r="AF43" s="509"/>
      <c r="AG43" s="510"/>
      <c r="AH43" s="1656"/>
      <c r="AI43" s="511"/>
      <c r="AJ43" s="511"/>
      <c r="AK43" s="511"/>
      <c r="AL43" s="511"/>
      <c r="AM43" s="511"/>
      <c r="AN43" s="511"/>
      <c r="AO43" s="511"/>
      <c r="AP43" s="511"/>
      <c r="AQ43" s="511"/>
      <c r="AR43" s="511"/>
      <c r="AS43" s="511"/>
      <c r="AT43" s="511"/>
      <c r="AU43" s="511"/>
      <c r="AV43" s="1657"/>
      <c r="AW43" s="67"/>
      <c r="AX43" s="67"/>
      <c r="BC43" s="36"/>
      <c r="BD43" s="36"/>
      <c r="BE43" s="36"/>
      <c r="BF43" s="36"/>
      <c r="BG43" s="36"/>
      <c r="BH43" s="36"/>
      <c r="BI43" s="36"/>
      <c r="BJ43" s="36"/>
      <c r="BK43" s="36"/>
      <c r="BL43" s="36"/>
      <c r="BM43" s="36"/>
      <c r="BN43" s="36"/>
      <c r="BT43" s="14"/>
      <c r="BU43" s="15"/>
      <c r="BV43" s="15"/>
      <c r="BW43" s="15"/>
      <c r="BX43" s="16"/>
      <c r="BY43" s="10"/>
      <c r="CA43" s="14"/>
      <c r="CB43" s="15"/>
      <c r="CC43" s="15"/>
      <c r="CD43" s="15"/>
      <c r="CE43" s="16"/>
      <c r="CF43" s="14"/>
      <c r="CG43" s="15"/>
      <c r="CH43" s="15"/>
      <c r="CI43" s="15"/>
      <c r="CJ43" s="16"/>
    </row>
    <row r="44" spans="1:102" ht="15" customHeight="1" x14ac:dyDescent="0.2">
      <c r="A44" s="38"/>
      <c r="B44" s="38"/>
      <c r="C44" s="38"/>
      <c r="D44" s="38"/>
      <c r="E44" s="38"/>
      <c r="F44" s="38"/>
      <c r="G44" s="38"/>
      <c r="H44" s="38"/>
      <c r="I44" s="38"/>
      <c r="J44" s="38"/>
      <c r="K44" s="38"/>
      <c r="L44" s="38"/>
      <c r="M44" s="38"/>
      <c r="N44" s="37"/>
      <c r="O44" s="37"/>
      <c r="P44" s="37"/>
      <c r="Q44" s="37"/>
      <c r="R44" s="37"/>
      <c r="S44" s="37"/>
      <c r="T44" s="37"/>
      <c r="U44" s="1662"/>
      <c r="V44" s="1662"/>
      <c r="W44" s="1662"/>
      <c r="X44" s="1662"/>
      <c r="Y44" s="1662"/>
      <c r="Z44" s="1662"/>
      <c r="AA44" s="1662"/>
      <c r="AB44" s="1662"/>
      <c r="AC44" s="1662"/>
      <c r="AD44" s="1662"/>
      <c r="AE44" s="1662"/>
      <c r="AF44" s="1662"/>
      <c r="AG44" s="1663"/>
      <c r="AH44" s="828" t="s">
        <v>358</v>
      </c>
      <c r="AI44" s="804"/>
      <c r="AJ44" s="804"/>
      <c r="AK44" s="804"/>
      <c r="AL44" s="804"/>
      <c r="AM44" s="804"/>
      <c r="AN44" s="804"/>
      <c r="AO44" s="804"/>
      <c r="AP44" s="804"/>
      <c r="AQ44" s="804"/>
      <c r="AR44" s="804"/>
      <c r="AS44" s="804"/>
      <c r="AT44" s="804"/>
      <c r="AU44" s="804"/>
      <c r="AV44" s="1661"/>
      <c r="AW44" s="7"/>
      <c r="AX44" s="7"/>
      <c r="AY44" s="4"/>
      <c r="AZ44" s="4"/>
      <c r="BA44" s="36"/>
      <c r="BB44" s="36"/>
      <c r="BC44" s="36"/>
      <c r="BD44" s="36"/>
      <c r="BE44" s="36"/>
      <c r="BF44" s="36"/>
      <c r="BG44" s="36"/>
      <c r="BH44" s="36"/>
      <c r="BI44" s="36"/>
      <c r="BJ44" s="36"/>
      <c r="BK44" s="36"/>
      <c r="BL44" s="36"/>
      <c r="BM44" s="36"/>
      <c r="BN44" s="36"/>
      <c r="BT44" s="10"/>
      <c r="BX44" s="11"/>
      <c r="BY44" s="1658" t="s">
        <v>223</v>
      </c>
      <c r="BZ44" s="1658"/>
      <c r="CA44" s="10"/>
      <c r="CB44" s="32"/>
      <c r="CC44" s="32"/>
      <c r="CE44" s="11"/>
      <c r="CF44" s="10"/>
      <c r="CJ44" s="11"/>
    </row>
    <row r="45" spans="1:102" ht="15" customHeight="1" x14ac:dyDescent="0.2">
      <c r="N45" s="4"/>
      <c r="O45" s="4"/>
      <c r="P45" s="4"/>
      <c r="Q45" s="4"/>
      <c r="R45" s="4"/>
      <c r="S45" s="4"/>
      <c r="T45" s="4"/>
      <c r="U45" s="4"/>
      <c r="V45" s="1660"/>
      <c r="W45" s="1660"/>
      <c r="X45" s="1660"/>
      <c r="Y45" s="1660"/>
      <c r="Z45" s="731"/>
      <c r="AA45" s="1660"/>
      <c r="AB45" s="1660"/>
      <c r="AC45" s="731"/>
      <c r="AD45" s="1660"/>
      <c r="AE45" s="1660"/>
      <c r="AF45" s="731"/>
      <c r="AG45" s="19"/>
      <c r="AH45" s="1052" t="s">
        <v>237</v>
      </c>
      <c r="AI45" s="1650"/>
      <c r="AJ45" s="1650"/>
      <c r="AK45" s="1650"/>
      <c r="AL45" s="1650"/>
      <c r="AM45" s="1650"/>
      <c r="AN45" s="1650"/>
      <c r="AO45" s="1650"/>
      <c r="AP45" s="1650"/>
      <c r="AQ45" s="1650"/>
      <c r="AR45" s="1650"/>
      <c r="AS45" s="1650"/>
      <c r="AT45" s="1650"/>
      <c r="AU45" s="1650"/>
      <c r="AV45" s="1651"/>
      <c r="AW45" s="7"/>
      <c r="AX45" s="7"/>
      <c r="AY45" s="4"/>
      <c r="AZ45" s="4"/>
      <c r="BK45" s="36"/>
      <c r="BL45" s="36"/>
      <c r="BM45" s="36"/>
      <c r="BN45" s="36"/>
      <c r="BT45" s="10"/>
      <c r="BX45" s="11"/>
      <c r="CA45" s="30"/>
      <c r="CB45" s="32"/>
      <c r="CC45" s="32"/>
      <c r="CE45" s="11"/>
      <c r="CF45" s="10"/>
      <c r="CJ45" s="11"/>
    </row>
    <row r="46" spans="1:102" ht="15" customHeight="1" thickBot="1" x14ac:dyDescent="0.25">
      <c r="A46" s="4"/>
      <c r="B46" s="4"/>
      <c r="C46" s="4"/>
      <c r="D46" s="4"/>
      <c r="E46" s="4"/>
      <c r="F46" s="4"/>
      <c r="G46" s="4"/>
      <c r="H46" s="4"/>
      <c r="I46" s="4"/>
      <c r="J46" s="4"/>
      <c r="K46" s="4"/>
      <c r="L46" s="4"/>
      <c r="M46" s="4"/>
      <c r="N46" s="4"/>
      <c r="O46" s="4"/>
      <c r="P46" s="4"/>
      <c r="Q46" s="4"/>
      <c r="R46" s="4"/>
      <c r="S46" s="4"/>
      <c r="T46" s="4"/>
      <c r="U46" s="4"/>
      <c r="V46" s="1660"/>
      <c r="W46" s="1660"/>
      <c r="X46" s="1660"/>
      <c r="Y46" s="1660"/>
      <c r="Z46" s="731"/>
      <c r="AA46" s="1660"/>
      <c r="AB46" s="1660"/>
      <c r="AC46" s="731"/>
      <c r="AD46" s="1660"/>
      <c r="AE46" s="1660"/>
      <c r="AF46" s="731"/>
      <c r="AG46" s="19"/>
      <c r="AH46" s="1652"/>
      <c r="AI46" s="1653"/>
      <c r="AJ46" s="1653"/>
      <c r="AK46" s="1653"/>
      <c r="AL46" s="1653"/>
      <c r="AM46" s="1653"/>
      <c r="AN46" s="1653"/>
      <c r="AO46" s="1653"/>
      <c r="AP46" s="1653"/>
      <c r="AQ46" s="1653"/>
      <c r="AR46" s="1653"/>
      <c r="AS46" s="1653"/>
      <c r="AT46" s="1653"/>
      <c r="AU46" s="1653"/>
      <c r="AV46" s="1654"/>
      <c r="AW46" s="7"/>
      <c r="AX46" s="7"/>
      <c r="AY46" s="4"/>
      <c r="AZ46" s="4"/>
      <c r="BK46" s="36"/>
      <c r="BL46" s="36"/>
      <c r="BM46" s="36"/>
      <c r="BN46" s="36"/>
      <c r="BT46" s="13"/>
      <c r="BU46" s="8"/>
      <c r="BV46" s="8"/>
      <c r="BW46" s="8"/>
      <c r="BX46" s="12"/>
      <c r="BY46" s="10"/>
      <c r="CA46" s="13"/>
      <c r="CB46" s="8"/>
      <c r="CC46" s="8"/>
      <c r="CD46" s="8"/>
      <c r="CE46" s="12"/>
      <c r="CF46" s="13"/>
      <c r="CG46" s="8"/>
      <c r="CH46" s="8"/>
      <c r="CI46" s="8"/>
      <c r="CJ46" s="12"/>
    </row>
    <row r="47" spans="1:102" ht="18" customHeight="1" x14ac:dyDescent="0.2">
      <c r="A47" s="719" t="s">
        <v>229</v>
      </c>
      <c r="B47" s="719"/>
      <c r="C47" s="719"/>
      <c r="D47" s="719"/>
      <c r="E47" s="719"/>
      <c r="F47" s="719"/>
      <c r="G47" s="719"/>
      <c r="H47" s="719"/>
      <c r="I47" s="719"/>
      <c r="J47" s="719"/>
      <c r="K47" s="719"/>
      <c r="L47" s="719"/>
      <c r="M47" s="719"/>
      <c r="N47" s="719"/>
      <c r="O47" s="719"/>
      <c r="P47" s="719"/>
      <c r="Q47" s="719"/>
      <c r="R47" s="719"/>
      <c r="S47" s="719"/>
      <c r="T47" s="719"/>
      <c r="U47" s="719"/>
      <c r="V47" s="719"/>
      <c r="W47" s="719"/>
      <c r="X47" s="719"/>
      <c r="Y47" s="719"/>
      <c r="Z47" s="719"/>
      <c r="AA47" s="719"/>
      <c r="AB47" s="719"/>
      <c r="AC47" s="719"/>
      <c r="AD47" s="719"/>
      <c r="AE47" s="719"/>
      <c r="AF47" s="719"/>
      <c r="AG47" s="719"/>
      <c r="AH47" s="719"/>
      <c r="AI47" s="719"/>
      <c r="AJ47" s="719"/>
      <c r="AK47" s="719"/>
      <c r="AL47" s="719"/>
      <c r="AM47" s="719"/>
      <c r="AN47" s="719"/>
      <c r="AO47" s="719"/>
      <c r="AP47" s="719"/>
      <c r="AQ47" s="719"/>
      <c r="AR47" s="719"/>
      <c r="AS47" s="719"/>
      <c r="AT47" s="719"/>
      <c r="AU47" s="719"/>
      <c r="AV47" s="719"/>
      <c r="AW47" s="719"/>
      <c r="AX47" s="719"/>
      <c r="AY47" s="719"/>
      <c r="AZ47" s="719"/>
      <c r="BA47" s="719"/>
      <c r="BB47" s="719"/>
      <c r="BC47" s="719"/>
      <c r="BD47" s="719"/>
      <c r="BE47" s="719"/>
      <c r="BF47" s="719"/>
      <c r="BG47" s="719"/>
      <c r="BH47" s="719"/>
      <c r="BI47" s="719"/>
      <c r="BJ47" s="719"/>
      <c r="BK47" s="719"/>
      <c r="BL47" s="719"/>
      <c r="BM47" s="719"/>
      <c r="BN47" s="719"/>
      <c r="BO47" s="719"/>
      <c r="BP47" s="719"/>
      <c r="BQ47" s="719"/>
      <c r="BR47" s="719"/>
      <c r="BS47" s="719"/>
      <c r="BT47" s="719"/>
      <c r="BU47" s="719"/>
      <c r="BV47" s="719"/>
      <c r="BW47" s="719"/>
      <c r="BX47" s="719"/>
      <c r="BY47" s="719"/>
      <c r="BZ47" s="719"/>
      <c r="CA47" s="719"/>
      <c r="CB47" s="719"/>
      <c r="CC47" s="719"/>
      <c r="CD47" s="719"/>
      <c r="CE47" s="719"/>
      <c r="CF47" s="719"/>
      <c r="CG47" s="719"/>
      <c r="CH47" s="719"/>
      <c r="CI47" s="719"/>
      <c r="CJ47" s="719"/>
    </row>
    <row r="48" spans="1:102" ht="23.5" x14ac:dyDescent="0.2">
      <c r="C48" s="1007" t="s">
        <v>359</v>
      </c>
      <c r="D48" s="1007"/>
      <c r="E48" s="1007"/>
      <c r="F48" s="1007"/>
      <c r="G48" s="1007"/>
      <c r="H48" s="1007"/>
      <c r="I48" s="1007"/>
      <c r="J48" s="1007"/>
      <c r="K48" s="1007"/>
      <c r="L48" s="1007"/>
      <c r="M48" s="1007"/>
      <c r="N48" s="1007"/>
      <c r="O48" s="1007"/>
      <c r="P48" s="1007"/>
      <c r="Q48" s="1007"/>
      <c r="R48" s="1007"/>
      <c r="S48" s="1007"/>
      <c r="T48" s="1007"/>
      <c r="U48" s="1007"/>
      <c r="V48" s="1007"/>
      <c r="W48" s="1007"/>
      <c r="X48" s="1007"/>
      <c r="Y48" s="1007"/>
      <c r="Z48" s="1007"/>
      <c r="AA48" s="1007"/>
      <c r="AB48" s="1007"/>
      <c r="AC48" s="1007"/>
      <c r="AD48" s="1007"/>
      <c r="AE48" s="1007"/>
      <c r="AF48" s="1007"/>
      <c r="AG48" s="1007"/>
      <c r="AH48" s="1007"/>
      <c r="AI48" s="1007"/>
      <c r="AJ48" s="1007"/>
    </row>
    <row r="49" spans="1:102" ht="17.25" customHeight="1" thickBot="1" x14ac:dyDescent="0.25">
      <c r="C49" s="742" t="s">
        <v>226</v>
      </c>
      <c r="D49" s="742"/>
      <c r="E49" s="742"/>
      <c r="F49" s="742"/>
      <c r="G49" s="742"/>
      <c r="H49" s="742"/>
      <c r="I49" s="742"/>
      <c r="J49" s="742"/>
      <c r="K49" s="742"/>
      <c r="L49" s="742"/>
      <c r="M49" s="742"/>
      <c r="N49" s="742"/>
      <c r="O49" s="742"/>
      <c r="P49" s="742"/>
      <c r="Q49" s="742"/>
      <c r="R49" s="742"/>
      <c r="S49" s="742"/>
      <c r="T49" s="742"/>
      <c r="U49" s="742"/>
      <c r="V49" s="742"/>
      <c r="W49" s="742"/>
      <c r="X49" s="742"/>
      <c r="Y49" s="742"/>
      <c r="Z49" s="742"/>
      <c r="AA49" s="742"/>
      <c r="AB49" s="742"/>
      <c r="AC49" s="742"/>
      <c r="AD49" s="742"/>
      <c r="AE49" s="742"/>
      <c r="AF49" s="742"/>
      <c r="AG49" s="742"/>
      <c r="AH49" s="742"/>
      <c r="AI49" s="742"/>
      <c r="AJ49" s="742"/>
    </row>
    <row r="50" spans="1:102" ht="18.75" customHeight="1" thickTop="1" x14ac:dyDescent="0.2">
      <c r="A50" s="1008" t="s">
        <v>144</v>
      </c>
      <c r="B50" s="1009"/>
      <c r="C50" s="1009"/>
      <c r="D50" s="1009"/>
      <c r="E50" s="1009"/>
      <c r="F50" s="1009"/>
      <c r="G50" s="1009"/>
      <c r="H50" s="1009"/>
      <c r="I50" s="1009"/>
      <c r="J50" s="1009"/>
      <c r="K50" s="1009"/>
      <c r="L50" s="1009"/>
      <c r="M50" s="1009"/>
      <c r="N50" s="1009"/>
      <c r="O50" s="1009"/>
      <c r="P50" s="1009"/>
      <c r="Q50" s="1009"/>
      <c r="R50" s="1009"/>
      <c r="S50" s="1009"/>
      <c r="T50" s="1009"/>
      <c r="U50" s="1009"/>
      <c r="V50" s="1009"/>
      <c r="W50" s="1009"/>
      <c r="X50" s="1009"/>
      <c r="Y50" s="1009"/>
      <c r="Z50" s="1009"/>
      <c r="AA50" s="1009"/>
      <c r="AB50" s="1009"/>
      <c r="AC50" s="1009"/>
      <c r="AD50" s="1009"/>
      <c r="AE50" s="1009"/>
      <c r="AF50" s="1009"/>
      <c r="AG50" s="1009"/>
      <c r="AH50" s="1009"/>
      <c r="AI50" s="1009"/>
      <c r="AJ50" s="1009"/>
      <c r="AK50" s="1009"/>
      <c r="AL50" s="1009"/>
      <c r="AM50" s="1009"/>
      <c r="AN50" s="1009"/>
      <c r="AO50" s="1009"/>
      <c r="AP50" s="1009"/>
      <c r="AQ50" s="1009"/>
      <c r="AR50" s="1009"/>
      <c r="AS50" s="1009"/>
      <c r="AT50" s="1009"/>
      <c r="AU50" s="1009"/>
      <c r="AV50" s="1009"/>
      <c r="AW50" s="1009"/>
      <c r="AX50" s="1009"/>
      <c r="AY50" s="1009"/>
      <c r="AZ50" s="1649"/>
      <c r="BA50" s="1010" t="s">
        <v>145</v>
      </c>
      <c r="BB50" s="1009"/>
      <c r="BC50" s="1009"/>
      <c r="BD50" s="1009"/>
      <c r="BE50" s="1009"/>
      <c r="BF50" s="1009"/>
      <c r="BG50" s="1009"/>
      <c r="BH50" s="1009"/>
      <c r="BI50" s="1009"/>
      <c r="BJ50" s="1009"/>
      <c r="BK50" s="1009"/>
      <c r="BL50" s="1009"/>
      <c r="BM50" s="1009"/>
      <c r="BN50" s="1009"/>
      <c r="BO50" s="1009"/>
      <c r="BP50" s="1009"/>
      <c r="BQ50" s="1009"/>
      <c r="BR50" s="1009"/>
      <c r="BS50" s="1009"/>
      <c r="BT50" s="1009"/>
      <c r="BU50" s="1009"/>
      <c r="BV50" s="1009"/>
      <c r="BW50" s="1009"/>
      <c r="BX50" s="1009"/>
      <c r="BY50" s="1009"/>
      <c r="BZ50" s="1009"/>
      <c r="CA50" s="1009"/>
      <c r="CB50" s="1009"/>
      <c r="CC50" s="1009"/>
      <c r="CD50" s="1009"/>
      <c r="CE50" s="1009"/>
      <c r="CF50" s="1009"/>
      <c r="CG50" s="1009"/>
      <c r="CH50" s="1009"/>
      <c r="CI50" s="1009"/>
      <c r="CJ50" s="1011"/>
      <c r="CK50" s="32"/>
      <c r="CL50" s="32"/>
      <c r="CM50" s="32"/>
      <c r="CN50" s="32"/>
      <c r="CO50" s="32"/>
      <c r="CP50" s="32"/>
      <c r="CQ50" s="32"/>
      <c r="CR50" s="32"/>
      <c r="CS50" s="32"/>
      <c r="CT50" s="32"/>
      <c r="CU50" s="32"/>
      <c r="CV50" s="32"/>
      <c r="CW50" s="32"/>
      <c r="CX50" s="32"/>
    </row>
    <row r="51" spans="1:102" ht="15" customHeight="1" x14ac:dyDescent="0.25">
      <c r="A51" s="1012" t="s">
        <v>146</v>
      </c>
      <c r="B51" s="1013"/>
      <c r="C51" s="1013"/>
      <c r="D51" s="1013"/>
      <c r="E51" s="1013"/>
      <c r="F51" s="1013"/>
      <c r="G51" s="1013"/>
      <c r="H51" s="1013"/>
      <c r="I51" s="1013"/>
      <c r="J51" s="1013"/>
      <c r="K51" s="1013"/>
      <c r="L51" s="1013"/>
      <c r="M51" s="1013"/>
      <c r="N51" s="1013"/>
      <c r="O51" s="1013"/>
      <c r="P51" s="1013"/>
      <c r="Q51" s="1013"/>
      <c r="R51" s="1014"/>
      <c r="S51" s="98"/>
      <c r="T51" s="92"/>
      <c r="U51" s="92"/>
      <c r="V51" s="92"/>
      <c r="W51" s="100"/>
      <c r="X51" s="1015" t="s">
        <v>147</v>
      </c>
      <c r="Y51" s="959"/>
      <c r="Z51" s="959"/>
      <c r="AA51" s="959"/>
      <c r="AB51" s="959"/>
      <c r="AC51" s="959"/>
      <c r="AD51" s="959"/>
      <c r="AE51" s="959"/>
      <c r="AF51" s="959"/>
      <c r="AG51" s="959"/>
      <c r="AH51" s="959"/>
      <c r="AI51" s="959"/>
      <c r="AJ51" s="960"/>
      <c r="AK51" s="1016" t="s">
        <v>148</v>
      </c>
      <c r="AL51" s="1017"/>
      <c r="AM51" s="1017"/>
      <c r="AN51" s="1017"/>
      <c r="AO51" s="1017"/>
      <c r="AP51" s="1017"/>
      <c r="AQ51" s="1017"/>
      <c r="AR51" s="1017"/>
      <c r="AS51" s="1017"/>
      <c r="AT51" s="1017"/>
      <c r="AU51" s="1017"/>
      <c r="AV51" s="1017"/>
      <c r="AW51" s="1017"/>
      <c r="AX51" s="1017"/>
      <c r="AY51" s="1017"/>
      <c r="AZ51" s="1018"/>
      <c r="BA51" s="101" t="s">
        <v>149</v>
      </c>
      <c r="BB51" s="15"/>
      <c r="BC51" s="15"/>
      <c r="BD51" s="15"/>
      <c r="BE51" s="15"/>
      <c r="BF51" s="15"/>
      <c r="BG51" s="15"/>
      <c r="BH51" s="15"/>
      <c r="BI51" s="15"/>
      <c r="BJ51" s="15"/>
      <c r="BK51" s="15"/>
      <c r="BL51" s="15"/>
      <c r="BM51" s="15"/>
      <c r="BN51" s="15"/>
      <c r="BO51" s="15"/>
      <c r="BP51" s="15"/>
      <c r="BQ51" s="15"/>
      <c r="BR51" s="1019" t="str">
        <f>指定登録依頼書!BR4</f>
        <v/>
      </c>
      <c r="BS51" s="1020"/>
      <c r="BT51" s="1020"/>
      <c r="BU51" s="1020"/>
      <c r="BV51" s="1020"/>
      <c r="BW51" s="1020"/>
      <c r="BX51" s="1020"/>
      <c r="BY51" s="1020"/>
      <c r="BZ51" s="78" t="str">
        <f>指定登録依頼書!BZ4</f>
        <v/>
      </c>
      <c r="CA51" s="1021" t="s">
        <v>150</v>
      </c>
      <c r="CB51" s="1022"/>
      <c r="CC51" s="1022"/>
      <c r="CD51" s="1023"/>
      <c r="CE51" s="106"/>
      <c r="CF51" s="106"/>
      <c r="CG51" s="106"/>
      <c r="CH51" s="106"/>
      <c r="CI51" s="106"/>
      <c r="CJ51" s="109"/>
      <c r="CK51" s="33"/>
      <c r="CL51" s="3"/>
    </row>
    <row r="52" spans="1:102" ht="15.75" customHeight="1" x14ac:dyDescent="0.2">
      <c r="A52" s="1030" t="str">
        <f>指定登録依頼書!A5</f>
        <v/>
      </c>
      <c r="B52" s="1031"/>
      <c r="C52" s="1031" t="str">
        <f>指定登録依頼書!C5</f>
        <v/>
      </c>
      <c r="D52" s="1031"/>
      <c r="E52" s="1034" t="s">
        <v>33</v>
      </c>
      <c r="F52" s="1034"/>
      <c r="G52" s="1031" t="str">
        <f>指定登録依頼書!G5</f>
        <v/>
      </c>
      <c r="H52" s="1031"/>
      <c r="I52" s="1031" t="str">
        <f>指定登録依頼書!I5</f>
        <v/>
      </c>
      <c r="J52" s="1031"/>
      <c r="K52" s="1031" t="str">
        <f>指定登録依頼書!K5</f>
        <v/>
      </c>
      <c r="L52" s="1031"/>
      <c r="M52" s="1031" t="str">
        <f>指定登録依頼書!M5</f>
        <v/>
      </c>
      <c r="N52" s="1031"/>
      <c r="O52" s="1031" t="str">
        <f>指定登録依頼書!O5</f>
        <v/>
      </c>
      <c r="P52" s="1031"/>
      <c r="Q52" s="1031" t="str">
        <f>指定登録依頼書!Q5</f>
        <v/>
      </c>
      <c r="R52" s="1036"/>
      <c r="S52" s="107"/>
      <c r="T52" s="7"/>
      <c r="U52" s="7"/>
      <c r="V52" s="7"/>
      <c r="W52" s="108"/>
      <c r="X52" s="4"/>
      <c r="Y52" s="4"/>
      <c r="Z52" s="4"/>
      <c r="AA52" s="4"/>
      <c r="AB52" s="4"/>
      <c r="AD52" s="18"/>
      <c r="AE52" s="4"/>
      <c r="AG52" s="4"/>
      <c r="AH52" s="4"/>
      <c r="AJ52" s="94"/>
      <c r="AK52" s="1038" t="str">
        <f>指定登録依頼書!AK5</f>
        <v/>
      </c>
      <c r="AL52" s="983"/>
      <c r="AM52" s="982" t="str">
        <f>指定登録依頼書!AM5</f>
        <v/>
      </c>
      <c r="AN52" s="983"/>
      <c r="AO52" s="982" t="str">
        <f>指定登録依頼書!AO5</f>
        <v/>
      </c>
      <c r="AP52" s="983"/>
      <c r="AQ52" s="982" t="str">
        <f>指定登録依頼書!AQ5</f>
        <v/>
      </c>
      <c r="AR52" s="983"/>
      <c r="AS52" s="982" t="str">
        <f>指定登録依頼書!AS5</f>
        <v/>
      </c>
      <c r="AT52" s="983"/>
      <c r="AU52" s="982" t="str">
        <f>指定登録依頼書!AU5</f>
        <v/>
      </c>
      <c r="AV52" s="983"/>
      <c r="AW52" s="982" t="str">
        <f>指定登録依頼書!AW5</f>
        <v/>
      </c>
      <c r="AX52" s="983"/>
      <c r="AY52" s="982" t="str">
        <f>指定登録依頼書!AY5</f>
        <v/>
      </c>
      <c r="AZ52" s="988"/>
      <c r="BA52" s="991" t="str">
        <f>指定登録依頼書!BA5</f>
        <v/>
      </c>
      <c r="BB52" s="992"/>
      <c r="BC52" s="992"/>
      <c r="BD52" s="992"/>
      <c r="BE52" s="992"/>
      <c r="BF52" s="992"/>
      <c r="BG52" s="992"/>
      <c r="BH52" s="992"/>
      <c r="BI52" s="992"/>
      <c r="BJ52" s="992"/>
      <c r="BK52" s="992"/>
      <c r="BL52" s="992"/>
      <c r="BM52" s="992"/>
      <c r="BN52" s="992"/>
      <c r="BO52" s="992"/>
      <c r="BP52" s="992"/>
      <c r="BQ52" s="992"/>
      <c r="BR52" s="992"/>
      <c r="BS52" s="992"/>
      <c r="BT52" s="992"/>
      <c r="BU52" s="992"/>
      <c r="BV52" s="992"/>
      <c r="BW52" s="992"/>
      <c r="BX52" s="992"/>
      <c r="BY52" s="992"/>
      <c r="BZ52" s="993"/>
      <c r="CA52" s="1024"/>
      <c r="CB52" s="1025"/>
      <c r="CC52" s="1025"/>
      <c r="CD52" s="1026"/>
      <c r="CE52" s="970" t="str">
        <f>IF(★入力シート★!AA77,"■","□") &amp; "有"</f>
        <v>□有</v>
      </c>
      <c r="CF52" s="970"/>
      <c r="CG52" s="7" t="s">
        <v>151</v>
      </c>
      <c r="CH52" s="742" t="str">
        <f>IF(★入力シート★!AB77,"■","□") &amp; "無"</f>
        <v>□無</v>
      </c>
      <c r="CI52" s="742"/>
      <c r="CJ52" s="971"/>
      <c r="CL52" s="29"/>
      <c r="CM52" s="29"/>
      <c r="CN52" s="29"/>
      <c r="CO52" s="29"/>
      <c r="CP52" s="29"/>
      <c r="CS52" s="28"/>
      <c r="CT52" s="28"/>
      <c r="CU52" s="28"/>
      <c r="CV52" s="28"/>
      <c r="CW52" s="28"/>
    </row>
    <row r="53" spans="1:102" ht="15.75" customHeight="1" x14ac:dyDescent="0.2">
      <c r="A53" s="1030"/>
      <c r="B53" s="1031"/>
      <c r="C53" s="1031"/>
      <c r="D53" s="1031"/>
      <c r="E53" s="1034"/>
      <c r="F53" s="1034"/>
      <c r="G53" s="1031"/>
      <c r="H53" s="1031"/>
      <c r="I53" s="1031"/>
      <c r="J53" s="1031"/>
      <c r="K53" s="1031"/>
      <c r="L53" s="1031"/>
      <c r="M53" s="1031"/>
      <c r="N53" s="1031"/>
      <c r="O53" s="1031"/>
      <c r="P53" s="1031"/>
      <c r="Q53" s="1031"/>
      <c r="R53" s="1036"/>
      <c r="S53" s="107"/>
      <c r="T53" s="7"/>
      <c r="U53" s="7"/>
      <c r="V53" s="7"/>
      <c r="W53" s="108"/>
      <c r="X53" s="4"/>
      <c r="Y53" s="997" t="str">
        <f>指定登録依頼書!Y6</f>
        <v/>
      </c>
      <c r="Z53" s="997"/>
      <c r="AA53" s="997"/>
      <c r="AB53" s="997"/>
      <c r="AC53" s="997"/>
      <c r="AD53" s="997"/>
      <c r="AE53" s="4"/>
      <c r="AF53" s="4"/>
      <c r="AG53" s="4"/>
      <c r="AH53" s="4"/>
      <c r="AI53" s="4"/>
      <c r="AJ53" s="94"/>
      <c r="AK53" s="760"/>
      <c r="AL53" s="985"/>
      <c r="AM53" s="984"/>
      <c r="AN53" s="985"/>
      <c r="AO53" s="984"/>
      <c r="AP53" s="985"/>
      <c r="AQ53" s="984"/>
      <c r="AR53" s="985"/>
      <c r="AS53" s="984"/>
      <c r="AT53" s="985"/>
      <c r="AU53" s="984"/>
      <c r="AV53" s="985"/>
      <c r="AW53" s="984"/>
      <c r="AX53" s="985"/>
      <c r="AY53" s="984"/>
      <c r="AZ53" s="989"/>
      <c r="BA53" s="994"/>
      <c r="BB53" s="995"/>
      <c r="BC53" s="995"/>
      <c r="BD53" s="995"/>
      <c r="BE53" s="995"/>
      <c r="BF53" s="995"/>
      <c r="BG53" s="995"/>
      <c r="BH53" s="995"/>
      <c r="BI53" s="995"/>
      <c r="BJ53" s="995"/>
      <c r="BK53" s="995"/>
      <c r="BL53" s="995"/>
      <c r="BM53" s="995"/>
      <c r="BN53" s="995"/>
      <c r="BO53" s="995"/>
      <c r="BP53" s="995"/>
      <c r="BQ53" s="995"/>
      <c r="BR53" s="995"/>
      <c r="BS53" s="995"/>
      <c r="BT53" s="995"/>
      <c r="BU53" s="995"/>
      <c r="BV53" s="995"/>
      <c r="BW53" s="995"/>
      <c r="BX53" s="995"/>
      <c r="BY53" s="995"/>
      <c r="BZ53" s="996"/>
      <c r="CA53" s="1027"/>
      <c r="CB53" s="1028"/>
      <c r="CC53" s="1028"/>
      <c r="CD53" s="1029"/>
      <c r="CE53" s="103"/>
      <c r="CF53" s="103"/>
      <c r="CG53" s="103"/>
      <c r="CH53" s="35"/>
      <c r="CI53" s="35"/>
      <c r="CJ53" s="110"/>
      <c r="CK53" s="7"/>
      <c r="CL53" s="3"/>
    </row>
    <row r="54" spans="1:102" ht="15" customHeight="1" x14ac:dyDescent="0.2">
      <c r="A54" s="1032"/>
      <c r="B54" s="1033"/>
      <c r="C54" s="1033"/>
      <c r="D54" s="1033"/>
      <c r="E54" s="1035"/>
      <c r="F54" s="1035"/>
      <c r="G54" s="1033"/>
      <c r="H54" s="1033"/>
      <c r="I54" s="1033"/>
      <c r="J54" s="1033"/>
      <c r="K54" s="1033"/>
      <c r="L54" s="1033"/>
      <c r="M54" s="1033"/>
      <c r="N54" s="1033"/>
      <c r="O54" s="1033"/>
      <c r="P54" s="1033"/>
      <c r="Q54" s="1033"/>
      <c r="R54" s="1037"/>
      <c r="S54" s="107"/>
      <c r="T54" s="7"/>
      <c r="U54" s="7"/>
      <c r="V54" s="7"/>
      <c r="W54" s="108"/>
      <c r="X54" s="760" t="str">
        <f>指定登録依頼書!X7</f>
        <v xml:space="preserve">0 </v>
      </c>
      <c r="Y54" s="761"/>
      <c r="Z54" s="761"/>
      <c r="AA54" s="761"/>
      <c r="AB54" s="761"/>
      <c r="AC54" s="32" t="s">
        <v>15</v>
      </c>
      <c r="AD54" s="761" t="str">
        <f>指定登録依頼書!AD7</f>
        <v/>
      </c>
      <c r="AE54" s="761"/>
      <c r="AF54" s="32" t="s">
        <v>16</v>
      </c>
      <c r="AG54" s="761" t="str">
        <f>指定登録依頼書!AG7</f>
        <v/>
      </c>
      <c r="AH54" s="761"/>
      <c r="AI54" s="32" t="s">
        <v>17</v>
      </c>
      <c r="AJ54" s="94"/>
      <c r="AK54" s="1039"/>
      <c r="AL54" s="987"/>
      <c r="AM54" s="986"/>
      <c r="AN54" s="987"/>
      <c r="AO54" s="986"/>
      <c r="AP54" s="987"/>
      <c r="AQ54" s="986"/>
      <c r="AR54" s="987"/>
      <c r="AS54" s="986"/>
      <c r="AT54" s="987"/>
      <c r="AU54" s="986"/>
      <c r="AV54" s="987"/>
      <c r="AW54" s="986"/>
      <c r="AX54" s="987"/>
      <c r="AY54" s="986"/>
      <c r="AZ54" s="990"/>
      <c r="BA54" s="917" t="s">
        <v>152</v>
      </c>
      <c r="BB54" s="791"/>
      <c r="BC54" s="791"/>
      <c r="BD54" s="791"/>
      <c r="BE54" s="791"/>
      <c r="BF54" s="791"/>
      <c r="BG54" s="791"/>
      <c r="BH54" s="791"/>
      <c r="BI54" s="791"/>
      <c r="BJ54" s="791"/>
      <c r="BK54" s="791"/>
      <c r="BL54" s="791"/>
      <c r="BM54" s="791"/>
      <c r="BN54" s="791"/>
      <c r="BO54" s="791"/>
      <c r="BP54" s="791"/>
      <c r="BQ54" s="791"/>
      <c r="BR54" s="791" t="s">
        <v>35</v>
      </c>
      <c r="BS54" s="791"/>
      <c r="BT54" s="791"/>
      <c r="BU54" s="791"/>
      <c r="BV54" s="791"/>
      <c r="BW54" s="791"/>
      <c r="BX54" s="791"/>
      <c r="BY54" s="791"/>
      <c r="BZ54" s="792"/>
      <c r="CA54" s="998" t="s">
        <v>349</v>
      </c>
      <c r="CB54" s="999"/>
      <c r="CC54" s="999"/>
      <c r="CD54" s="1000"/>
      <c r="CE54" s="106"/>
      <c r="CF54" s="106"/>
      <c r="CG54" s="106"/>
      <c r="CH54" s="102"/>
      <c r="CI54" s="102"/>
      <c r="CJ54" s="111"/>
      <c r="CK54" s="3"/>
      <c r="CL54" s="3"/>
    </row>
    <row r="55" spans="1:102" ht="15" customHeight="1" x14ac:dyDescent="0.2">
      <c r="A55" s="958" t="s">
        <v>154</v>
      </c>
      <c r="B55" s="959"/>
      <c r="C55" s="959"/>
      <c r="D55" s="959"/>
      <c r="E55" s="959"/>
      <c r="F55" s="959"/>
      <c r="G55" s="959"/>
      <c r="H55" s="959"/>
      <c r="I55" s="959"/>
      <c r="J55" s="959"/>
      <c r="K55" s="959"/>
      <c r="L55" s="959"/>
      <c r="M55" s="959"/>
      <c r="N55" s="959"/>
      <c r="O55" s="959"/>
      <c r="P55" s="959"/>
      <c r="Q55" s="959"/>
      <c r="R55" s="960"/>
      <c r="S55" s="107"/>
      <c r="T55" s="7"/>
      <c r="U55" s="7"/>
      <c r="V55" s="7"/>
      <c r="W55" s="108"/>
      <c r="X55" s="4"/>
      <c r="Y55" s="961" t="e">
        <f>指定登録依頼書!Y8</f>
        <v>#VALUE!</v>
      </c>
      <c r="Z55" s="961"/>
      <c r="AA55" s="961"/>
      <c r="AB55" s="961"/>
      <c r="AC55" s="961"/>
      <c r="AD55" s="195"/>
      <c r="AE55" s="195"/>
      <c r="AF55" s="195"/>
      <c r="AG55" s="195"/>
      <c r="AH55" s="195"/>
      <c r="AI55" s="195"/>
      <c r="AJ55" s="94"/>
      <c r="AK55" s="88"/>
      <c r="AL55" s="89"/>
      <c r="AM55" s="89"/>
      <c r="AN55" s="89"/>
      <c r="AO55" s="89"/>
      <c r="AP55" s="89"/>
      <c r="AQ55" s="89"/>
      <c r="AR55" s="89"/>
      <c r="AS55" s="89"/>
      <c r="AT55" s="89"/>
      <c r="AU55" s="89"/>
      <c r="AV55" s="89"/>
      <c r="AW55" s="89"/>
      <c r="AX55" s="89"/>
      <c r="AY55" s="89"/>
      <c r="AZ55" s="90"/>
      <c r="BA55" s="962" t="str">
        <f>指定登録依頼書!BA8</f>
        <v/>
      </c>
      <c r="BB55" s="963"/>
      <c r="BC55" s="963"/>
      <c r="BD55" s="963"/>
      <c r="BE55" s="963"/>
      <c r="BF55" s="963"/>
      <c r="BG55" s="963"/>
      <c r="BH55" s="963"/>
      <c r="BI55" s="963"/>
      <c r="BJ55" s="963"/>
      <c r="BK55" s="963"/>
      <c r="BL55" s="963"/>
      <c r="BM55" s="963"/>
      <c r="BN55" s="963"/>
      <c r="BO55" s="963"/>
      <c r="BP55" s="963"/>
      <c r="BQ55" s="963"/>
      <c r="BR55" s="966" t="str">
        <f>指定登録依頼書!BR8</f>
        <v/>
      </c>
      <c r="BS55" s="966"/>
      <c r="BT55" s="966"/>
      <c r="BU55" s="966"/>
      <c r="BV55" s="966"/>
      <c r="BW55" s="966"/>
      <c r="BX55" s="966"/>
      <c r="BY55" s="966"/>
      <c r="BZ55" s="967"/>
      <c r="CA55" s="1001"/>
      <c r="CB55" s="1002"/>
      <c r="CC55" s="1002"/>
      <c r="CD55" s="1003"/>
      <c r="CE55" s="970" t="str">
        <f>指定登録依頼書!CE8</f>
        <v>□要</v>
      </c>
      <c r="CF55" s="970"/>
      <c r="CG55" s="7" t="s">
        <v>151</v>
      </c>
      <c r="CH55" s="742" t="str">
        <f>指定登録依頼書!CH8</f>
        <v>□不要</v>
      </c>
      <c r="CI55" s="742"/>
      <c r="CJ55" s="971"/>
      <c r="CL55" s="29"/>
      <c r="CM55" s="29"/>
      <c r="CN55" s="29"/>
      <c r="CO55" s="29"/>
      <c r="CP55" s="29"/>
      <c r="CS55" s="28"/>
      <c r="CT55" s="28"/>
      <c r="CU55" s="28"/>
      <c r="CV55" s="28"/>
      <c r="CW55" s="28"/>
    </row>
    <row r="56" spans="1:102" ht="15" customHeight="1" x14ac:dyDescent="0.2">
      <c r="A56" s="972" t="str">
        <f>指定登録依頼書!A9</f>
        <v xml:space="preserve"> </v>
      </c>
      <c r="B56" s="973"/>
      <c r="C56" s="973"/>
      <c r="D56" s="973"/>
      <c r="E56" s="973"/>
      <c r="F56" s="973"/>
      <c r="G56" s="973"/>
      <c r="H56" s="973"/>
      <c r="I56" s="973"/>
      <c r="J56" s="973"/>
      <c r="K56" s="973"/>
      <c r="L56" s="973"/>
      <c r="M56" s="973"/>
      <c r="N56" s="973"/>
      <c r="O56" s="973"/>
      <c r="P56" s="973"/>
      <c r="Q56" s="973"/>
      <c r="R56" s="974"/>
      <c r="S56" s="83"/>
      <c r="T56" s="84"/>
      <c r="U56" s="84"/>
      <c r="V56" s="84"/>
      <c r="W56" s="86"/>
      <c r="X56" s="96"/>
      <c r="Y56" s="96"/>
      <c r="Z56" s="96"/>
      <c r="AA56" s="96"/>
      <c r="AB56" s="96"/>
      <c r="AC56" s="96"/>
      <c r="AD56" s="96"/>
      <c r="AE56" s="96"/>
      <c r="AF56" s="96"/>
      <c r="AG56" s="96"/>
      <c r="AH56" s="96"/>
      <c r="AI56" s="96"/>
      <c r="AJ56" s="95"/>
      <c r="AK56" s="6"/>
      <c r="AL56" s="4"/>
      <c r="AM56" s="4"/>
      <c r="AN56" s="4"/>
      <c r="AO56" s="4"/>
      <c r="AP56" s="4"/>
      <c r="AQ56" s="4"/>
      <c r="AR56" s="4"/>
      <c r="AS56" s="4"/>
      <c r="AT56" s="4"/>
      <c r="AU56" s="4"/>
      <c r="AV56" s="4"/>
      <c r="AW56" s="4"/>
      <c r="AX56" s="4"/>
      <c r="AY56" s="4"/>
      <c r="AZ56" s="19"/>
      <c r="BA56" s="964"/>
      <c r="BB56" s="965"/>
      <c r="BC56" s="965"/>
      <c r="BD56" s="965"/>
      <c r="BE56" s="965"/>
      <c r="BF56" s="965"/>
      <c r="BG56" s="965"/>
      <c r="BH56" s="965"/>
      <c r="BI56" s="965"/>
      <c r="BJ56" s="965"/>
      <c r="BK56" s="965"/>
      <c r="BL56" s="965"/>
      <c r="BM56" s="965"/>
      <c r="BN56" s="965"/>
      <c r="BO56" s="965"/>
      <c r="BP56" s="965"/>
      <c r="BQ56" s="965"/>
      <c r="BR56" s="968"/>
      <c r="BS56" s="968"/>
      <c r="BT56" s="968"/>
      <c r="BU56" s="968"/>
      <c r="BV56" s="968"/>
      <c r="BW56" s="968"/>
      <c r="BX56" s="968"/>
      <c r="BY56" s="968"/>
      <c r="BZ56" s="969"/>
      <c r="CA56" s="1004"/>
      <c r="CB56" s="1005"/>
      <c r="CC56" s="1005"/>
      <c r="CD56" s="1006"/>
      <c r="CE56" s="103"/>
      <c r="CF56" s="103"/>
      <c r="CG56" s="103"/>
      <c r="CH56" s="103"/>
      <c r="CI56" s="103"/>
      <c r="CJ56" s="112"/>
      <c r="CK56" s="3"/>
      <c r="CL56" s="3"/>
    </row>
    <row r="57" spans="1:102" ht="18" customHeight="1" x14ac:dyDescent="0.2">
      <c r="A57" s="975"/>
      <c r="B57" s="976"/>
      <c r="C57" s="976"/>
      <c r="D57" s="976"/>
      <c r="E57" s="976"/>
      <c r="F57" s="976"/>
      <c r="G57" s="976"/>
      <c r="H57" s="976"/>
      <c r="I57" s="976"/>
      <c r="J57" s="976"/>
      <c r="K57" s="976"/>
      <c r="L57" s="976"/>
      <c r="M57" s="976"/>
      <c r="N57" s="976"/>
      <c r="O57" s="976"/>
      <c r="P57" s="976"/>
      <c r="Q57" s="976"/>
      <c r="R57" s="977"/>
      <c r="S57" s="744" t="s">
        <v>156</v>
      </c>
      <c r="T57" s="745"/>
      <c r="U57" s="745"/>
      <c r="V57" s="745"/>
      <c r="W57" s="828"/>
      <c r="X57" s="934" t="s">
        <v>157</v>
      </c>
      <c r="Y57" s="791"/>
      <c r="Z57" s="791"/>
      <c r="AA57" s="791"/>
      <c r="AB57" s="791"/>
      <c r="AC57" s="791"/>
      <c r="AD57" s="791"/>
      <c r="AE57" s="791"/>
      <c r="AF57" s="791"/>
      <c r="AG57" s="791"/>
      <c r="AH57" s="791"/>
      <c r="AI57" s="791"/>
      <c r="AJ57" s="792"/>
      <c r="AK57" s="6"/>
      <c r="AL57" s="4"/>
      <c r="AM57" s="4"/>
      <c r="AN57" s="4"/>
      <c r="AO57" s="4"/>
      <c r="AP57" s="4"/>
      <c r="AQ57" s="4"/>
      <c r="AR57" s="4"/>
      <c r="AS57" s="4"/>
      <c r="AT57" s="4"/>
      <c r="AU57" s="4"/>
      <c r="AV57" s="4"/>
      <c r="AW57" s="4"/>
      <c r="AX57" s="4"/>
      <c r="AY57" s="4"/>
      <c r="AZ57" s="19"/>
      <c r="BA57" s="917" t="s">
        <v>119</v>
      </c>
      <c r="BB57" s="791"/>
      <c r="BC57" s="791"/>
      <c r="BD57" s="791"/>
      <c r="BE57" s="791"/>
      <c r="BF57" s="791"/>
      <c r="BG57" s="791"/>
      <c r="BH57" s="791"/>
      <c r="BI57" s="791"/>
      <c r="BJ57" s="791"/>
      <c r="BK57" s="791"/>
      <c r="BL57" s="791"/>
      <c r="BM57" s="792"/>
      <c r="BN57" s="934" t="s">
        <v>350</v>
      </c>
      <c r="BO57" s="791"/>
      <c r="BP57" s="791"/>
      <c r="BQ57" s="791"/>
      <c r="BR57" s="791"/>
      <c r="BS57" s="791"/>
      <c r="BT57" s="791"/>
      <c r="BU57" s="791"/>
      <c r="BV57" s="791"/>
      <c r="BW57" s="791"/>
      <c r="BX57" s="791"/>
      <c r="BY57" s="791"/>
      <c r="BZ57" s="792"/>
      <c r="CA57" s="724" t="s">
        <v>351</v>
      </c>
      <c r="CB57" s="724"/>
      <c r="CC57" s="724"/>
      <c r="CD57" s="724"/>
      <c r="CE57" s="724"/>
      <c r="CF57" s="724"/>
      <c r="CG57" s="724" t="s">
        <v>352</v>
      </c>
      <c r="CH57" s="724"/>
      <c r="CI57" s="724"/>
      <c r="CJ57" s="1632"/>
      <c r="CK57" s="4"/>
      <c r="CL57" s="4"/>
    </row>
    <row r="58" spans="1:102" ht="22.5" customHeight="1" x14ac:dyDescent="0.2">
      <c r="A58" s="951" t="s">
        <v>159</v>
      </c>
      <c r="B58" s="739"/>
      <c r="C58" s="739"/>
      <c r="D58" s="739"/>
      <c r="E58" s="739"/>
      <c r="F58" s="739"/>
      <c r="G58" s="739"/>
      <c r="H58" s="739"/>
      <c r="I58" s="739"/>
      <c r="J58" s="739"/>
      <c r="K58" s="739"/>
      <c r="L58" s="739"/>
      <c r="M58" s="739"/>
      <c r="N58" s="739"/>
      <c r="O58" s="739"/>
      <c r="P58" s="739"/>
      <c r="Q58" s="739"/>
      <c r="R58" s="740"/>
      <c r="S58" s="979" t="str">
        <f>指定登録依頼書!S11</f>
        <v>□ 男（M）</v>
      </c>
      <c r="T58" s="719"/>
      <c r="U58" s="719"/>
      <c r="V58" s="719"/>
      <c r="W58" s="980"/>
      <c r="X58" s="6"/>
      <c r="Y58" s="4"/>
      <c r="Z58" s="4"/>
      <c r="AB58" s="99"/>
      <c r="AC58" s="99"/>
      <c r="AD58" s="99"/>
      <c r="AE58" s="99"/>
      <c r="AF58" s="99"/>
      <c r="AG58" s="4"/>
      <c r="AH58" s="4"/>
      <c r="AI58" s="4"/>
      <c r="AJ58" s="94"/>
      <c r="AK58" s="6"/>
      <c r="AL58" s="4"/>
      <c r="AM58" s="4"/>
      <c r="AN58" s="4"/>
      <c r="AO58" s="4"/>
      <c r="AP58" s="4"/>
      <c r="AQ58" s="4"/>
      <c r="AR58" s="4"/>
      <c r="AS58" s="4"/>
      <c r="AT58" s="4"/>
      <c r="AU58" s="4"/>
      <c r="AV58" s="4"/>
      <c r="AW58" s="4"/>
      <c r="AX58" s="4"/>
      <c r="AY58" s="4"/>
      <c r="AZ58" s="19"/>
      <c r="BA58" s="4"/>
      <c r="BB58" s="981" t="str">
        <f>指定登録依頼書!BB11</f>
        <v/>
      </c>
      <c r="BC58" s="981"/>
      <c r="BD58" s="981"/>
      <c r="BE58" s="981"/>
      <c r="BF58" s="939" t="s">
        <v>15</v>
      </c>
      <c r="BG58" s="938" t="str">
        <f>指定登録依頼書!BG11</f>
        <v/>
      </c>
      <c r="BH58" s="938"/>
      <c r="BI58" s="939" t="s">
        <v>160</v>
      </c>
      <c r="BJ58" s="938" t="str">
        <f>指定登録依頼書!BJ11</f>
        <v/>
      </c>
      <c r="BK58" s="938"/>
      <c r="BL58" s="939" t="s">
        <v>17</v>
      </c>
      <c r="BM58" s="94"/>
      <c r="BN58" s="4"/>
      <c r="BO58" s="981" t="str">
        <f>指定解除登録依頼書!BO11</f>
        <v/>
      </c>
      <c r="BP58" s="981"/>
      <c r="BQ58" s="981"/>
      <c r="BR58" s="981"/>
      <c r="BS58" s="939" t="s">
        <v>15</v>
      </c>
      <c r="BT58" s="938" t="str">
        <f>指定解除登録依頼書!BT11</f>
        <v/>
      </c>
      <c r="BU58" s="938"/>
      <c r="BV58" s="939" t="s">
        <v>160</v>
      </c>
      <c r="BW58" s="938" t="str">
        <f>指定解除登録依頼書!BW11</f>
        <v/>
      </c>
      <c r="BX58" s="938"/>
      <c r="BY58" s="939" t="s">
        <v>161</v>
      </c>
      <c r="BZ58" s="94"/>
      <c r="CA58" s="1633" t="s">
        <v>124</v>
      </c>
      <c r="CB58" s="1634"/>
      <c r="CC58" s="1635" t="str">
        <f>指定解除登録依頼書!CC11</f>
        <v/>
      </c>
      <c r="CD58" s="1636"/>
      <c r="CE58" s="1636"/>
      <c r="CF58" s="1637"/>
      <c r="CG58" s="1638" t="str">
        <f>指定解除登録依頼書!CG11</f>
        <v xml:space="preserve">□ P D </v>
      </c>
      <c r="CH58" s="1639"/>
      <c r="CI58" s="1639"/>
      <c r="CJ58" s="1640"/>
      <c r="CK58" s="4"/>
      <c r="CL58" s="4"/>
    </row>
    <row r="59" spans="1:102" ht="7.5" customHeight="1" x14ac:dyDescent="0.2">
      <c r="A59" s="1410" t="str">
        <f>指定登録依頼書!A12</f>
        <v/>
      </c>
      <c r="B59" s="1411"/>
      <c r="C59" s="1411"/>
      <c r="D59" s="1411"/>
      <c r="E59" s="1411"/>
      <c r="F59" s="1411"/>
      <c r="G59" s="1411"/>
      <c r="H59" s="1411"/>
      <c r="I59" s="1411"/>
      <c r="J59" s="1411"/>
      <c r="K59" s="1411"/>
      <c r="L59" s="1411"/>
      <c r="M59" s="1411"/>
      <c r="N59" s="1411"/>
      <c r="O59" s="1411"/>
      <c r="P59" s="1411"/>
      <c r="Q59" s="1411"/>
      <c r="R59" s="1412"/>
      <c r="S59" s="6"/>
      <c r="T59" s="4"/>
      <c r="U59" s="731" t="s">
        <v>151</v>
      </c>
      <c r="V59" s="4"/>
      <c r="W59" s="94"/>
      <c r="X59" s="4"/>
      <c r="Y59" s="731" t="str">
        <f>指定登録依頼書!Y12</f>
        <v>□ 　日本人</v>
      </c>
      <c r="Z59" s="731"/>
      <c r="AA59" s="731"/>
      <c r="AB59" s="731"/>
      <c r="AC59" s="731"/>
      <c r="AD59" s="99"/>
      <c r="AE59" s="731" t="str">
        <f>指定登録依頼書!AE12</f>
        <v>□ 　外国人</v>
      </c>
      <c r="AF59" s="731"/>
      <c r="AG59" s="731"/>
      <c r="AH59" s="731"/>
      <c r="AI59" s="731"/>
      <c r="AJ59" s="94"/>
      <c r="AK59" s="4"/>
      <c r="AL59" s="4"/>
      <c r="AM59" s="4"/>
      <c r="AN59" s="4"/>
      <c r="AO59" s="4"/>
      <c r="AP59" s="4"/>
      <c r="AQ59" s="4"/>
      <c r="AR59" s="4"/>
      <c r="AS59" s="4"/>
      <c r="AT59" s="4"/>
      <c r="AU59" s="4"/>
      <c r="AV59" s="4"/>
      <c r="AW59" s="4"/>
      <c r="AX59" s="4"/>
      <c r="AY59" s="4"/>
      <c r="AZ59" s="19"/>
      <c r="BA59" s="4"/>
      <c r="BB59" s="981"/>
      <c r="BC59" s="981"/>
      <c r="BD59" s="981"/>
      <c r="BE59" s="981"/>
      <c r="BF59" s="939"/>
      <c r="BG59" s="938"/>
      <c r="BH59" s="938"/>
      <c r="BI59" s="939"/>
      <c r="BJ59" s="938"/>
      <c r="BK59" s="938"/>
      <c r="BL59" s="939"/>
      <c r="BM59" s="94"/>
      <c r="BN59" s="6"/>
      <c r="BO59" s="981"/>
      <c r="BP59" s="981"/>
      <c r="BQ59" s="981"/>
      <c r="BR59" s="981"/>
      <c r="BS59" s="939"/>
      <c r="BT59" s="938"/>
      <c r="BU59" s="938"/>
      <c r="BV59" s="939"/>
      <c r="BW59" s="938"/>
      <c r="BX59" s="938"/>
      <c r="BY59" s="939"/>
      <c r="BZ59" s="94"/>
      <c r="CA59" s="1641" t="s">
        <v>125</v>
      </c>
      <c r="CB59" s="1642"/>
      <c r="CC59" s="1635" t="str">
        <f>指定解除登録依頼書!CC12</f>
        <v/>
      </c>
      <c r="CD59" s="1636"/>
      <c r="CE59" s="1636"/>
      <c r="CF59" s="1637"/>
      <c r="CG59" s="1643" t="str">
        <f>指定解除登録依頼書!CG12</f>
        <v xml:space="preserve">□ TLD </v>
      </c>
      <c r="CH59" s="1644"/>
      <c r="CI59" s="1644"/>
      <c r="CJ59" s="1645"/>
      <c r="CK59" s="4"/>
      <c r="CL59" s="4"/>
    </row>
    <row r="60" spans="1:102" ht="15" customHeight="1" x14ac:dyDescent="0.2">
      <c r="A60" s="1410"/>
      <c r="B60" s="1411"/>
      <c r="C60" s="1411"/>
      <c r="D60" s="1411"/>
      <c r="E60" s="1411"/>
      <c r="F60" s="1411"/>
      <c r="G60" s="1411"/>
      <c r="H60" s="1411"/>
      <c r="I60" s="1411"/>
      <c r="J60" s="1411"/>
      <c r="K60" s="1411"/>
      <c r="L60" s="1411"/>
      <c r="M60" s="1411"/>
      <c r="N60" s="1411"/>
      <c r="O60" s="1411"/>
      <c r="P60" s="1411"/>
      <c r="Q60" s="1411"/>
      <c r="R60" s="1412"/>
      <c r="S60" s="7"/>
      <c r="T60" s="7"/>
      <c r="U60" s="731"/>
      <c r="V60" s="7"/>
      <c r="W60" s="108"/>
      <c r="Y60" s="731"/>
      <c r="Z60" s="731"/>
      <c r="AA60" s="731"/>
      <c r="AB60" s="731"/>
      <c r="AC60" s="731"/>
      <c r="AD60" s="7"/>
      <c r="AE60" s="731"/>
      <c r="AF60" s="731"/>
      <c r="AG60" s="731"/>
      <c r="AH60" s="731"/>
      <c r="AI60" s="731"/>
      <c r="AJ60" s="94"/>
      <c r="AK60" s="4"/>
      <c r="AL60" s="4"/>
      <c r="AM60" s="4"/>
      <c r="AN60" s="4"/>
      <c r="AO60" s="4"/>
      <c r="AP60" s="4"/>
      <c r="AQ60" s="4"/>
      <c r="AR60" s="4"/>
      <c r="AS60" s="4"/>
      <c r="AT60" s="4"/>
      <c r="AU60" s="4"/>
      <c r="AV60" s="4"/>
      <c r="AW60" s="4"/>
      <c r="AX60" s="4"/>
      <c r="AY60" s="4"/>
      <c r="AZ60" s="19"/>
      <c r="BA60" s="4"/>
      <c r="BB60" s="940" t="str">
        <f>指定登録依頼書!BB13</f>
        <v/>
      </c>
      <c r="BC60" s="940"/>
      <c r="BD60" s="940"/>
      <c r="BE60" s="940"/>
      <c r="BF60" s="940"/>
      <c r="BG60" s="375"/>
      <c r="BH60" s="375"/>
      <c r="BI60" s="374"/>
      <c r="BJ60" s="375"/>
      <c r="BK60" s="375"/>
      <c r="BL60" s="374"/>
      <c r="BM60" s="94"/>
      <c r="BN60" s="6"/>
      <c r="BO60" s="940" t="str">
        <f>指定解除登録依頼書!BO13</f>
        <v/>
      </c>
      <c r="BP60" s="940"/>
      <c r="BQ60" s="940"/>
      <c r="BR60" s="940"/>
      <c r="BS60" s="940"/>
      <c r="BT60" s="4"/>
      <c r="BU60" s="4"/>
      <c r="BV60" s="4"/>
      <c r="BW60" s="4"/>
      <c r="BX60" s="4"/>
      <c r="BY60" s="4"/>
      <c r="BZ60" s="94"/>
      <c r="CA60" s="1641"/>
      <c r="CB60" s="1642"/>
      <c r="CC60" s="1635"/>
      <c r="CD60" s="1636"/>
      <c r="CE60" s="1636"/>
      <c r="CF60" s="1637"/>
      <c r="CG60" s="1643"/>
      <c r="CH60" s="1644"/>
      <c r="CI60" s="1644"/>
      <c r="CJ60" s="1645"/>
      <c r="CK60" s="4"/>
      <c r="CL60" s="4"/>
    </row>
    <row r="61" spans="1:102" ht="22.5" customHeight="1" thickBot="1" x14ac:dyDescent="0.25">
      <c r="A61" s="1413"/>
      <c r="B61" s="1414"/>
      <c r="C61" s="1414"/>
      <c r="D61" s="1414"/>
      <c r="E61" s="1414"/>
      <c r="F61" s="1414"/>
      <c r="G61" s="1414"/>
      <c r="H61" s="1414"/>
      <c r="I61" s="1414"/>
      <c r="J61" s="1414"/>
      <c r="K61" s="1414"/>
      <c r="L61" s="1414"/>
      <c r="M61" s="1414"/>
      <c r="N61" s="1414"/>
      <c r="O61" s="1414"/>
      <c r="P61" s="1414"/>
      <c r="Q61" s="1414"/>
      <c r="R61" s="1415"/>
      <c r="S61" s="942" t="str">
        <f>指定登録依頼書!S14</f>
        <v>□ 女（F）</v>
      </c>
      <c r="T61" s="943"/>
      <c r="U61" s="943"/>
      <c r="V61" s="943"/>
      <c r="W61" s="943"/>
      <c r="X61" s="197"/>
      <c r="Y61" s="77"/>
      <c r="Z61" s="77"/>
      <c r="AB61" s="60"/>
      <c r="AC61" s="60"/>
      <c r="AD61" s="60"/>
      <c r="AE61" s="60"/>
      <c r="AF61" s="60"/>
      <c r="AG61" s="77"/>
      <c r="AH61" s="77"/>
      <c r="AI61" s="77"/>
      <c r="AJ61" s="198"/>
      <c r="AK61" s="6"/>
      <c r="AL61" s="4"/>
      <c r="AM61" s="4"/>
      <c r="AN61" s="4"/>
      <c r="AO61" s="4"/>
      <c r="AP61" s="4"/>
      <c r="AQ61" s="4"/>
      <c r="AR61" s="4"/>
      <c r="AS61" s="4"/>
      <c r="AT61" s="4"/>
      <c r="AU61" s="4"/>
      <c r="AV61" s="4"/>
      <c r="AW61" s="4"/>
      <c r="AX61" s="4"/>
      <c r="AY61" s="4"/>
      <c r="AZ61" s="199"/>
      <c r="BA61" s="4"/>
      <c r="BB61" s="941"/>
      <c r="BC61" s="941"/>
      <c r="BD61" s="941"/>
      <c r="BE61" s="941"/>
      <c r="BF61" s="941"/>
      <c r="BG61" s="4"/>
      <c r="BH61" s="4"/>
      <c r="BI61" s="4"/>
      <c r="BJ61" s="4"/>
      <c r="BK61" s="4"/>
      <c r="BL61" s="4"/>
      <c r="BM61" s="94"/>
      <c r="BN61" s="5"/>
      <c r="BO61" s="941"/>
      <c r="BP61" s="941"/>
      <c r="BQ61" s="941"/>
      <c r="BR61" s="941"/>
      <c r="BS61" s="941"/>
      <c r="BT61" s="376"/>
      <c r="BU61" s="376"/>
      <c r="BV61" s="371"/>
      <c r="BW61" s="376"/>
      <c r="BX61" s="376"/>
      <c r="BY61" s="371"/>
      <c r="BZ61" s="95"/>
      <c r="CA61" s="804" t="s">
        <v>126</v>
      </c>
      <c r="CB61" s="804"/>
      <c r="CC61" s="1646" t="str">
        <f>指定解除登録依頼書!CC14</f>
        <v/>
      </c>
      <c r="CD61" s="1646"/>
      <c r="CE61" s="1646"/>
      <c r="CF61" s="1646"/>
      <c r="CG61" s="1647" t="str">
        <f>指定解除登録依頼書!CG14</f>
        <v>□ 計算</v>
      </c>
      <c r="CH61" s="1647"/>
      <c r="CI61" s="1647"/>
      <c r="CJ61" s="1648"/>
      <c r="CK61" s="4"/>
      <c r="CL61" s="4"/>
    </row>
    <row r="62" spans="1:102" ht="15" customHeight="1" thickTop="1" x14ac:dyDescent="0.2">
      <c r="A62" s="115"/>
      <c r="B62" s="945" t="s">
        <v>162</v>
      </c>
      <c r="C62" s="945"/>
      <c r="D62" s="945"/>
      <c r="E62" s="945"/>
      <c r="F62" s="945"/>
      <c r="G62" s="945"/>
      <c r="H62" s="945"/>
      <c r="I62" s="945"/>
      <c r="J62" s="945"/>
      <c r="K62" s="945"/>
      <c r="L62" s="945"/>
      <c r="M62" s="945"/>
      <c r="N62" s="945"/>
      <c r="O62" s="945"/>
      <c r="P62" s="945"/>
      <c r="Q62" s="945"/>
      <c r="R62" s="945"/>
      <c r="S62" s="946"/>
      <c r="T62" s="946"/>
      <c r="U62" s="946"/>
      <c r="V62" s="946"/>
      <c r="W62" s="946"/>
      <c r="X62" s="946"/>
      <c r="Y62" s="946"/>
      <c r="Z62" s="946"/>
      <c r="AA62" s="946"/>
      <c r="AB62" s="946"/>
      <c r="AC62" s="946"/>
      <c r="AD62" s="946"/>
      <c r="AE62" s="946"/>
      <c r="AF62" s="946"/>
      <c r="AG62" s="946"/>
      <c r="AH62" s="946"/>
      <c r="AI62" s="946"/>
      <c r="AJ62" s="946"/>
      <c r="AK62" s="946"/>
      <c r="AL62" s="946"/>
      <c r="AM62" s="946"/>
      <c r="AN62" s="946"/>
      <c r="AO62" s="946"/>
      <c r="AP62" s="946"/>
      <c r="AQ62" s="946"/>
      <c r="AR62" s="946"/>
      <c r="AS62" s="946"/>
      <c r="AT62" s="946"/>
      <c r="AU62" s="946"/>
      <c r="AV62" s="946"/>
      <c r="AW62" s="946"/>
      <c r="AX62" s="946"/>
      <c r="AY62" s="946"/>
      <c r="AZ62" s="947"/>
      <c r="BA62" s="917" t="s">
        <v>128</v>
      </c>
      <c r="BB62" s="791"/>
      <c r="BC62" s="791"/>
      <c r="BD62" s="791"/>
      <c r="BE62" s="791"/>
      <c r="BF62" s="791"/>
      <c r="BG62" s="791"/>
      <c r="BH62" s="791"/>
      <c r="BI62" s="791"/>
      <c r="BJ62" s="791"/>
      <c r="BK62" s="791"/>
      <c r="BL62" s="791"/>
      <c r="BM62" s="791"/>
      <c r="BN62" s="791"/>
      <c r="BO62" s="791"/>
      <c r="BP62" s="791"/>
      <c r="BQ62" s="791"/>
      <c r="BR62" s="791"/>
      <c r="BS62" s="791"/>
      <c r="BT62" s="791"/>
      <c r="BU62" s="791"/>
      <c r="BV62" s="791"/>
      <c r="BW62" s="791"/>
      <c r="BX62" s="791"/>
      <c r="BY62" s="791"/>
      <c r="BZ62" s="791"/>
      <c r="CA62" s="853" t="s">
        <v>163</v>
      </c>
      <c r="CB62" s="854"/>
      <c r="CC62" s="854"/>
      <c r="CD62" s="854"/>
      <c r="CE62" s="854"/>
      <c r="CF62" s="854"/>
      <c r="CG62" s="854"/>
      <c r="CH62" s="854"/>
      <c r="CI62" s="854"/>
      <c r="CJ62" s="905"/>
      <c r="CK62" s="7"/>
      <c r="CL62" s="7"/>
      <c r="CM62" s="7"/>
      <c r="CN62" s="7"/>
      <c r="CO62" s="7"/>
      <c r="CP62" s="7"/>
      <c r="CQ62" s="7"/>
      <c r="CR62" s="7"/>
      <c r="CS62" s="7"/>
      <c r="CT62" s="7"/>
      <c r="CU62" s="7"/>
      <c r="CV62" s="7"/>
      <c r="CW62" s="7"/>
      <c r="CX62" s="7"/>
    </row>
    <row r="63" spans="1:102" ht="15" customHeight="1" x14ac:dyDescent="0.2">
      <c r="A63" s="115"/>
      <c r="B63" s="945"/>
      <c r="C63" s="945"/>
      <c r="D63" s="945"/>
      <c r="E63" s="945"/>
      <c r="F63" s="945"/>
      <c r="G63" s="945"/>
      <c r="H63" s="945"/>
      <c r="I63" s="945"/>
      <c r="J63" s="945"/>
      <c r="K63" s="945"/>
      <c r="L63" s="945"/>
      <c r="M63" s="945"/>
      <c r="N63" s="945"/>
      <c r="O63" s="945"/>
      <c r="P63" s="945"/>
      <c r="Q63" s="945"/>
      <c r="R63" s="945"/>
      <c r="S63" s="945"/>
      <c r="T63" s="945"/>
      <c r="U63" s="945"/>
      <c r="V63" s="945"/>
      <c r="W63" s="945"/>
      <c r="X63" s="945"/>
      <c r="Y63" s="945"/>
      <c r="Z63" s="945"/>
      <c r="AA63" s="945"/>
      <c r="AB63" s="945"/>
      <c r="AC63" s="945"/>
      <c r="AD63" s="945"/>
      <c r="AE63" s="945"/>
      <c r="AF63" s="945"/>
      <c r="AG63" s="945"/>
      <c r="AH63" s="945"/>
      <c r="AI63" s="945"/>
      <c r="AJ63" s="945"/>
      <c r="AK63" s="945"/>
      <c r="AL63" s="945"/>
      <c r="AM63" s="945"/>
      <c r="AN63" s="945"/>
      <c r="AO63" s="945"/>
      <c r="AP63" s="945"/>
      <c r="AQ63" s="945"/>
      <c r="AR63" s="945"/>
      <c r="AS63" s="945"/>
      <c r="AT63" s="945"/>
      <c r="AU63" s="945"/>
      <c r="AV63" s="945"/>
      <c r="AW63" s="945"/>
      <c r="AX63" s="945"/>
      <c r="AY63" s="945"/>
      <c r="AZ63" s="948"/>
      <c r="BA63" s="906" t="str">
        <f>指定登録依頼書!BA16</f>
        <v/>
      </c>
      <c r="BB63" s="757"/>
      <c r="BC63" s="757"/>
      <c r="BD63" s="757"/>
      <c r="BE63" s="757"/>
      <c r="BF63" s="757"/>
      <c r="BG63" s="757"/>
      <c r="BH63" s="757"/>
      <c r="BI63" s="757"/>
      <c r="BJ63" s="757"/>
      <c r="BK63" s="757"/>
      <c r="BL63" s="757"/>
      <c r="BM63" s="757"/>
      <c r="BN63" s="757"/>
      <c r="BO63" s="757"/>
      <c r="BP63" s="757"/>
      <c r="BQ63" s="757"/>
      <c r="BR63" s="757"/>
      <c r="BS63" s="757"/>
      <c r="BT63" s="757"/>
      <c r="BU63" s="757"/>
      <c r="BV63" s="757"/>
      <c r="BW63" s="757"/>
      <c r="BX63" s="757"/>
      <c r="BY63" s="757"/>
      <c r="BZ63" s="757"/>
      <c r="CA63" s="856"/>
      <c r="CB63" s="780"/>
      <c r="CC63" s="780"/>
      <c r="CD63" s="780"/>
      <c r="CE63" s="780"/>
      <c r="CF63" s="780"/>
      <c r="CG63" s="780"/>
      <c r="CH63" s="780"/>
      <c r="CI63" s="780"/>
      <c r="CJ63" s="860"/>
      <c r="CK63" s="7"/>
      <c r="CL63" s="7"/>
      <c r="CM63" s="7"/>
      <c r="CN63" s="7"/>
      <c r="CO63" s="7"/>
      <c r="CP63" s="7"/>
      <c r="CQ63" s="7"/>
      <c r="CR63" s="7"/>
      <c r="CS63" s="7"/>
      <c r="CT63" s="7"/>
      <c r="CU63" s="7"/>
      <c r="CV63" s="7"/>
      <c r="CW63" s="7"/>
      <c r="CX63" s="7"/>
    </row>
    <row r="64" spans="1:102" ht="15" customHeight="1" thickBot="1" x14ac:dyDescent="0.25">
      <c r="A64" s="116"/>
      <c r="B64" s="949"/>
      <c r="C64" s="949"/>
      <c r="D64" s="949"/>
      <c r="E64" s="949"/>
      <c r="F64" s="949"/>
      <c r="G64" s="949"/>
      <c r="H64" s="949"/>
      <c r="I64" s="949"/>
      <c r="J64" s="949"/>
      <c r="K64" s="949"/>
      <c r="L64" s="949"/>
      <c r="M64" s="949"/>
      <c r="N64" s="949"/>
      <c r="O64" s="949"/>
      <c r="P64" s="949"/>
      <c r="Q64" s="949"/>
      <c r="R64" s="949"/>
      <c r="S64" s="949"/>
      <c r="T64" s="949"/>
      <c r="U64" s="949"/>
      <c r="V64" s="949"/>
      <c r="W64" s="949"/>
      <c r="X64" s="949"/>
      <c r="Y64" s="949"/>
      <c r="Z64" s="949"/>
      <c r="AA64" s="949"/>
      <c r="AB64" s="949"/>
      <c r="AC64" s="949"/>
      <c r="AD64" s="949"/>
      <c r="AE64" s="949"/>
      <c r="AF64" s="949"/>
      <c r="AG64" s="949"/>
      <c r="AH64" s="949"/>
      <c r="AI64" s="949"/>
      <c r="AJ64" s="949"/>
      <c r="AK64" s="949"/>
      <c r="AL64" s="949"/>
      <c r="AM64" s="949"/>
      <c r="AN64" s="949"/>
      <c r="AO64" s="949"/>
      <c r="AP64" s="949"/>
      <c r="AQ64" s="949"/>
      <c r="AR64" s="949"/>
      <c r="AS64" s="949"/>
      <c r="AT64" s="949"/>
      <c r="AU64" s="949"/>
      <c r="AV64" s="949"/>
      <c r="AW64" s="949"/>
      <c r="AX64" s="949"/>
      <c r="AY64" s="949"/>
      <c r="AZ64" s="950"/>
      <c r="BA64" s="907"/>
      <c r="BB64" s="908"/>
      <c r="BC64" s="908"/>
      <c r="BD64" s="908"/>
      <c r="BE64" s="908"/>
      <c r="BF64" s="908"/>
      <c r="BG64" s="908"/>
      <c r="BH64" s="908"/>
      <c r="BI64" s="908"/>
      <c r="BJ64" s="908"/>
      <c r="BK64" s="908"/>
      <c r="BL64" s="908"/>
      <c r="BM64" s="908"/>
      <c r="BN64" s="908"/>
      <c r="BO64" s="908"/>
      <c r="BP64" s="908"/>
      <c r="BQ64" s="908"/>
      <c r="BR64" s="908"/>
      <c r="BS64" s="908"/>
      <c r="BT64" s="908"/>
      <c r="BU64" s="908"/>
      <c r="BV64" s="908"/>
      <c r="BW64" s="908"/>
      <c r="BX64" s="908"/>
      <c r="BY64" s="908"/>
      <c r="BZ64" s="908"/>
      <c r="CA64" s="909"/>
      <c r="CB64" s="731"/>
      <c r="CC64" s="731"/>
      <c r="CD64" s="731"/>
      <c r="CE64" s="731"/>
      <c r="CF64" s="731"/>
      <c r="CG64" s="731"/>
      <c r="CH64" s="731"/>
      <c r="CI64" s="731"/>
      <c r="CJ64" s="910"/>
      <c r="CK64" s="7"/>
      <c r="CL64" s="7"/>
      <c r="CM64" s="7"/>
      <c r="CN64" s="7"/>
      <c r="CO64" s="7"/>
      <c r="CP64" s="7"/>
      <c r="CQ64" s="7"/>
      <c r="CR64" s="7"/>
      <c r="CS64" s="7"/>
      <c r="CT64" s="7"/>
      <c r="CU64" s="7"/>
      <c r="CV64" s="7"/>
      <c r="CW64" s="7"/>
      <c r="CX64" s="7"/>
    </row>
    <row r="65" spans="1:102" ht="15" customHeight="1" thickTop="1" x14ac:dyDescent="0.2">
      <c r="A65" s="911" t="s">
        <v>165</v>
      </c>
      <c r="B65" s="912"/>
      <c r="C65" s="915" t="s">
        <v>166</v>
      </c>
      <c r="D65" s="916"/>
      <c r="E65" s="916"/>
      <c r="F65" s="916"/>
      <c r="G65" s="916"/>
      <c r="H65" s="916"/>
      <c r="I65" s="916"/>
      <c r="J65" s="916"/>
      <c r="K65" s="916"/>
      <c r="L65" s="916"/>
      <c r="M65" s="916"/>
      <c r="N65" s="916"/>
      <c r="O65" s="916"/>
      <c r="P65" s="916"/>
      <c r="Q65" s="916"/>
      <c r="R65" s="916"/>
      <c r="S65" s="916"/>
      <c r="T65" s="916"/>
      <c r="U65" s="916"/>
      <c r="V65" s="916"/>
      <c r="W65" s="916"/>
      <c r="X65" s="916"/>
      <c r="Y65" s="916"/>
      <c r="Z65" s="916"/>
      <c r="AA65" s="916"/>
      <c r="AB65" s="916"/>
      <c r="AC65" s="916"/>
      <c r="AD65" s="916"/>
      <c r="AE65" s="916"/>
      <c r="AF65" s="916"/>
      <c r="AG65" s="916"/>
      <c r="AH65" s="916"/>
      <c r="AI65" s="916"/>
      <c r="AJ65" s="916"/>
      <c r="AK65" s="916"/>
      <c r="AL65" s="916"/>
      <c r="AM65" s="916"/>
      <c r="AN65" s="916"/>
      <c r="AO65" s="916"/>
      <c r="AP65" s="916"/>
      <c r="AQ65" s="916"/>
      <c r="AR65" s="916"/>
      <c r="AS65" s="916"/>
      <c r="AT65" s="916"/>
      <c r="AU65" s="916"/>
      <c r="AV65" s="916"/>
      <c r="AW65" s="916"/>
      <c r="AX65" s="916"/>
      <c r="AY65" s="916"/>
      <c r="AZ65" s="1624"/>
      <c r="BA65" s="917" t="s">
        <v>167</v>
      </c>
      <c r="BB65" s="791"/>
      <c r="BC65" s="791"/>
      <c r="BD65" s="791"/>
      <c r="BE65" s="791"/>
      <c r="BF65" s="791"/>
      <c r="BG65" s="791"/>
      <c r="BH65" s="791"/>
      <c r="BI65" s="791"/>
      <c r="BJ65" s="791"/>
      <c r="BK65" s="791"/>
      <c r="BL65" s="791"/>
      <c r="BM65" s="791"/>
      <c r="BN65" s="791"/>
      <c r="BO65" s="791"/>
      <c r="BP65" s="791"/>
      <c r="BQ65" s="791"/>
      <c r="BR65" s="791"/>
      <c r="BS65" s="791"/>
      <c r="BT65" s="792"/>
      <c r="BU65" s="864" t="s">
        <v>130</v>
      </c>
      <c r="BV65" s="865"/>
      <c r="BW65" s="865"/>
      <c r="BX65" s="865"/>
      <c r="BY65" s="865"/>
      <c r="BZ65" s="865"/>
      <c r="CA65" s="909"/>
      <c r="CB65" s="731"/>
      <c r="CC65" s="731"/>
      <c r="CD65" s="731"/>
      <c r="CE65" s="731"/>
      <c r="CF65" s="731"/>
      <c r="CG65" s="731"/>
      <c r="CH65" s="731"/>
      <c r="CI65" s="731"/>
      <c r="CJ65" s="910"/>
      <c r="CK65" s="7"/>
      <c r="CL65" s="7"/>
      <c r="CM65" s="7"/>
      <c r="CN65" s="7"/>
      <c r="CO65" s="7"/>
      <c r="CP65" s="7"/>
      <c r="CQ65" s="7"/>
      <c r="CR65" s="7"/>
      <c r="CS65" s="7"/>
      <c r="CT65" s="7"/>
      <c r="CU65" s="7"/>
      <c r="CV65" s="7"/>
      <c r="CW65" s="7"/>
      <c r="CX65" s="7"/>
    </row>
    <row r="66" spans="1:102" ht="15" customHeight="1" x14ac:dyDescent="0.2">
      <c r="A66" s="913"/>
      <c r="B66" s="914"/>
      <c r="C66" s="756" t="str">
        <f>指定登録依頼書!C19</f>
        <v>　</v>
      </c>
      <c r="D66" s="757"/>
      <c r="E66" s="757"/>
      <c r="F66" s="757"/>
      <c r="G66" s="757"/>
      <c r="H66" s="757"/>
      <c r="I66" s="757"/>
      <c r="J66" s="757"/>
      <c r="K66" s="757"/>
      <c r="L66" s="757"/>
      <c r="M66" s="757"/>
      <c r="N66" s="757"/>
      <c r="O66" s="757"/>
      <c r="P66" s="757"/>
      <c r="Q66" s="757"/>
      <c r="R66" s="757"/>
      <c r="S66" s="757"/>
      <c r="T66" s="757"/>
      <c r="U66" s="757"/>
      <c r="V66" s="757"/>
      <c r="W66" s="757"/>
      <c r="X66" s="757"/>
      <c r="Y66" s="757"/>
      <c r="Z66" s="757"/>
      <c r="AA66" s="757"/>
      <c r="AB66" s="757"/>
      <c r="AC66" s="757"/>
      <c r="AD66" s="757"/>
      <c r="AE66" s="757"/>
      <c r="AF66" s="757"/>
      <c r="AG66" s="757"/>
      <c r="AH66" s="757"/>
      <c r="AI66" s="757"/>
      <c r="AJ66" s="757"/>
      <c r="AK66" s="757"/>
      <c r="AL66" s="757"/>
      <c r="AM66" s="757"/>
      <c r="AN66" s="757"/>
      <c r="AO66" s="757"/>
      <c r="AP66" s="757"/>
      <c r="AQ66" s="757"/>
      <c r="AR66" s="757"/>
      <c r="AS66" s="757"/>
      <c r="AT66" s="757"/>
      <c r="AU66" s="757"/>
      <c r="AV66" s="757"/>
      <c r="AW66" s="757"/>
      <c r="AX66" s="757"/>
      <c r="AY66" s="757"/>
      <c r="AZ66" s="1625"/>
      <c r="BA66" s="906" t="str">
        <f>指定登録依頼書!BA19</f>
        <v/>
      </c>
      <c r="BB66" s="757"/>
      <c r="BC66" s="757"/>
      <c r="BD66" s="757"/>
      <c r="BE66" s="757"/>
      <c r="BF66" s="757"/>
      <c r="BG66" s="757"/>
      <c r="BH66" s="757"/>
      <c r="BI66" s="757"/>
      <c r="BJ66" s="757"/>
      <c r="BK66" s="757"/>
      <c r="BL66" s="757"/>
      <c r="BM66" s="757"/>
      <c r="BN66" s="757"/>
      <c r="BO66" s="757"/>
      <c r="BP66" s="757"/>
      <c r="BQ66" s="757"/>
      <c r="BR66" s="757"/>
      <c r="BS66" s="757"/>
      <c r="BT66" s="919"/>
      <c r="BU66" s="921" t="s">
        <v>168</v>
      </c>
      <c r="BV66" s="731"/>
      <c r="BW66" s="731"/>
      <c r="BX66" s="731"/>
      <c r="BY66" s="731"/>
      <c r="BZ66" s="731"/>
      <c r="CA66" s="909"/>
      <c r="CB66" s="731"/>
      <c r="CC66" s="731"/>
      <c r="CD66" s="731"/>
      <c r="CE66" s="731"/>
      <c r="CF66" s="731"/>
      <c r="CG66" s="731"/>
      <c r="CH66" s="731"/>
      <c r="CI66" s="731"/>
      <c r="CJ66" s="910"/>
      <c r="CK66" s="27"/>
      <c r="CL66" s="27"/>
      <c r="CM66" s="27"/>
      <c r="CN66" s="27"/>
      <c r="CO66" s="27"/>
      <c r="CP66" s="27"/>
      <c r="CQ66" s="27"/>
      <c r="CR66" s="27"/>
      <c r="CS66" s="27"/>
      <c r="CT66" s="27"/>
      <c r="CU66" s="27"/>
      <c r="CV66" s="27"/>
      <c r="CW66" s="27"/>
      <c r="CX66" s="27"/>
    </row>
    <row r="67" spans="1:102" ht="15" customHeight="1" x14ac:dyDescent="0.2">
      <c r="A67" s="913"/>
      <c r="B67" s="914"/>
      <c r="C67" s="918"/>
      <c r="D67" s="908"/>
      <c r="E67" s="908"/>
      <c r="F67" s="908"/>
      <c r="G67" s="908"/>
      <c r="H67" s="908"/>
      <c r="I67" s="908"/>
      <c r="J67" s="908"/>
      <c r="K67" s="908"/>
      <c r="L67" s="908"/>
      <c r="M67" s="908"/>
      <c r="N67" s="908"/>
      <c r="O67" s="908"/>
      <c r="P67" s="908"/>
      <c r="Q67" s="908"/>
      <c r="R67" s="908"/>
      <c r="S67" s="908"/>
      <c r="T67" s="908"/>
      <c r="U67" s="908"/>
      <c r="V67" s="908"/>
      <c r="W67" s="908"/>
      <c r="X67" s="908"/>
      <c r="Y67" s="908"/>
      <c r="Z67" s="908"/>
      <c r="AA67" s="908"/>
      <c r="AB67" s="908"/>
      <c r="AC67" s="908"/>
      <c r="AD67" s="908"/>
      <c r="AE67" s="908"/>
      <c r="AF67" s="908"/>
      <c r="AG67" s="908"/>
      <c r="AH67" s="908"/>
      <c r="AI67" s="908"/>
      <c r="AJ67" s="908"/>
      <c r="AK67" s="908"/>
      <c r="AL67" s="908"/>
      <c r="AM67" s="908"/>
      <c r="AN67" s="908"/>
      <c r="AO67" s="908"/>
      <c r="AP67" s="908"/>
      <c r="AQ67" s="908"/>
      <c r="AR67" s="908"/>
      <c r="AS67" s="908"/>
      <c r="AT67" s="908"/>
      <c r="AU67" s="908"/>
      <c r="AV67" s="908"/>
      <c r="AW67" s="908"/>
      <c r="AX67" s="908"/>
      <c r="AY67" s="908"/>
      <c r="AZ67" s="1626"/>
      <c r="BA67" s="906"/>
      <c r="BB67" s="757"/>
      <c r="BC67" s="757"/>
      <c r="BD67" s="757"/>
      <c r="BE67" s="757"/>
      <c r="BF67" s="757"/>
      <c r="BG67" s="757"/>
      <c r="BH67" s="757"/>
      <c r="BI67" s="757"/>
      <c r="BJ67" s="757"/>
      <c r="BK67" s="757"/>
      <c r="BL67" s="757"/>
      <c r="BM67" s="757"/>
      <c r="BN67" s="757"/>
      <c r="BO67" s="757"/>
      <c r="BP67" s="757"/>
      <c r="BQ67" s="757"/>
      <c r="BR67" s="757"/>
      <c r="BS67" s="757"/>
      <c r="BT67" s="919"/>
      <c r="BU67" s="760" t="str">
        <f>指定登録依頼書!BU20</f>
        <v/>
      </c>
      <c r="BV67" s="761"/>
      <c r="BW67" s="761"/>
      <c r="BX67" s="761"/>
      <c r="BY67" s="761"/>
      <c r="BZ67" s="761"/>
      <c r="CA67" s="909"/>
      <c r="CB67" s="731"/>
      <c r="CC67" s="731"/>
      <c r="CD67" s="731"/>
      <c r="CE67" s="731"/>
      <c r="CF67" s="731"/>
      <c r="CG67" s="731"/>
      <c r="CH67" s="731"/>
      <c r="CI67" s="731"/>
      <c r="CJ67" s="910"/>
      <c r="CK67" s="27"/>
      <c r="CL67" s="27"/>
      <c r="CM67" s="27"/>
      <c r="CN67" s="27"/>
      <c r="CO67" s="27"/>
      <c r="CP67" s="27"/>
      <c r="CQ67" s="27"/>
      <c r="CR67" s="27"/>
      <c r="CS67" s="27"/>
      <c r="CT67" s="27"/>
      <c r="CU67" s="27"/>
      <c r="CV67" s="27"/>
      <c r="CW67" s="27"/>
      <c r="CX67" s="27"/>
    </row>
    <row r="68" spans="1:102" ht="15" customHeight="1" x14ac:dyDescent="0.2">
      <c r="A68" s="913"/>
      <c r="B68" s="914"/>
      <c r="C68" s="733" t="s">
        <v>171</v>
      </c>
      <c r="D68" s="734"/>
      <c r="E68" s="734"/>
      <c r="F68" s="91" t="s">
        <v>172</v>
      </c>
      <c r="G68" s="926" t="str">
        <f>指定登録依頼書!G21</f>
        <v/>
      </c>
      <c r="H68" s="926"/>
      <c r="I68" s="926"/>
      <c r="J68" s="91" t="s">
        <v>33</v>
      </c>
      <c r="K68" s="926" t="str">
        <f>指定登録依頼書!K21</f>
        <v/>
      </c>
      <c r="L68" s="926"/>
      <c r="M68" s="926"/>
      <c r="N68" s="926"/>
      <c r="O68" s="92"/>
      <c r="P68" s="92"/>
      <c r="Q68" s="92"/>
      <c r="R68" s="92"/>
      <c r="S68" s="92"/>
      <c r="T68" s="92"/>
      <c r="U68" s="92"/>
      <c r="V68" s="92"/>
      <c r="W68" s="92"/>
      <c r="X68" s="92"/>
      <c r="Y68" s="92"/>
      <c r="Z68" s="92"/>
      <c r="AA68" s="92"/>
      <c r="AB68" s="92"/>
      <c r="AC68" s="92"/>
      <c r="AD68" s="92"/>
      <c r="AE68" s="92"/>
      <c r="AF68" s="92"/>
      <c r="AG68" s="734" t="s">
        <v>173</v>
      </c>
      <c r="AH68" s="734"/>
      <c r="AI68" s="734"/>
      <c r="AJ68" s="734"/>
      <c r="AK68" s="926" t="str">
        <f>指定登録依頼書!AK21</f>
        <v/>
      </c>
      <c r="AL68" s="926"/>
      <c r="AM68" s="926"/>
      <c r="AN68" s="926"/>
      <c r="AO68" s="926"/>
      <c r="AP68" s="91" t="s">
        <v>36</v>
      </c>
      <c r="AQ68" s="926" t="str">
        <f>指定登録依頼書!AQ21</f>
        <v/>
      </c>
      <c r="AR68" s="926"/>
      <c r="AS68" s="926"/>
      <c r="AT68" s="91" t="s">
        <v>37</v>
      </c>
      <c r="AU68" s="926" t="str">
        <f>指定登録依頼書!AU21</f>
        <v/>
      </c>
      <c r="AV68" s="926"/>
      <c r="AW68" s="926"/>
      <c r="AX68" s="926"/>
      <c r="AY68" s="926"/>
      <c r="AZ68" s="927"/>
      <c r="BA68" s="906"/>
      <c r="BB68" s="757"/>
      <c r="BC68" s="757"/>
      <c r="BD68" s="757"/>
      <c r="BE68" s="757"/>
      <c r="BF68" s="757"/>
      <c r="BG68" s="757"/>
      <c r="BH68" s="757"/>
      <c r="BI68" s="757"/>
      <c r="BJ68" s="757"/>
      <c r="BK68" s="757"/>
      <c r="BL68" s="757"/>
      <c r="BM68" s="757"/>
      <c r="BN68" s="757"/>
      <c r="BO68" s="757"/>
      <c r="BP68" s="757"/>
      <c r="BQ68" s="757"/>
      <c r="BR68" s="757"/>
      <c r="BS68" s="757"/>
      <c r="BT68" s="919"/>
      <c r="BU68" s="760"/>
      <c r="BV68" s="761"/>
      <c r="BW68" s="761"/>
      <c r="BX68" s="761"/>
      <c r="BY68" s="761"/>
      <c r="BZ68" s="761"/>
      <c r="CA68" s="909"/>
      <c r="CB68" s="731"/>
      <c r="CC68" s="731"/>
      <c r="CD68" s="731"/>
      <c r="CE68" s="731"/>
      <c r="CF68" s="731"/>
      <c r="CG68" s="731"/>
      <c r="CH68" s="731"/>
      <c r="CI68" s="731"/>
      <c r="CJ68" s="910"/>
      <c r="CK68" s="7"/>
      <c r="CL68" s="7"/>
      <c r="CM68" s="7"/>
      <c r="CN68" s="7"/>
      <c r="CO68" s="7"/>
      <c r="CP68" s="7"/>
      <c r="CR68" s="7"/>
      <c r="CS68" s="7"/>
      <c r="CT68" s="7"/>
      <c r="CU68" s="7"/>
      <c r="CV68" s="7"/>
      <c r="CW68" s="7"/>
      <c r="CX68" s="7"/>
    </row>
    <row r="69" spans="1:102" ht="15" customHeight="1" x14ac:dyDescent="0.2">
      <c r="A69" s="928" t="s">
        <v>174</v>
      </c>
      <c r="B69" s="929"/>
      <c r="C69" s="930" t="str">
        <f>指定登録依頼書!C22</f>
        <v/>
      </c>
      <c r="D69" s="931"/>
      <c r="E69" s="931"/>
      <c r="F69" s="931"/>
      <c r="G69" s="931"/>
      <c r="H69" s="931"/>
      <c r="I69" s="931"/>
      <c r="J69" s="931"/>
      <c r="K69" s="931"/>
      <c r="L69" s="931"/>
      <c r="M69" s="931"/>
      <c r="N69" s="931"/>
      <c r="O69" s="931"/>
      <c r="P69" s="931"/>
      <c r="Q69" s="931"/>
      <c r="R69" s="931"/>
      <c r="S69" s="931"/>
      <c r="T69" s="931"/>
      <c r="U69" s="931"/>
      <c r="V69" s="931"/>
      <c r="W69" s="931"/>
      <c r="X69" s="931"/>
      <c r="Y69" s="931"/>
      <c r="Z69" s="931"/>
      <c r="AA69" s="931"/>
      <c r="AB69" s="931"/>
      <c r="AC69" s="931"/>
      <c r="AD69" s="931"/>
      <c r="AE69" s="931"/>
      <c r="AF69" s="931"/>
      <c r="AG69" s="931"/>
      <c r="AH69" s="931"/>
      <c r="AI69" s="931"/>
      <c r="AJ69" s="931"/>
      <c r="AK69" s="931"/>
      <c r="AL69" s="931"/>
      <c r="AM69" s="931"/>
      <c r="AN69" s="931"/>
      <c r="AO69" s="931"/>
      <c r="AP69" s="931"/>
      <c r="AQ69" s="931"/>
      <c r="AR69" s="931"/>
      <c r="AS69" s="931"/>
      <c r="AT69" s="931"/>
      <c r="AU69" s="931"/>
      <c r="AV69" s="931"/>
      <c r="AW69" s="931"/>
      <c r="AX69" s="931"/>
      <c r="AY69" s="931"/>
      <c r="AZ69" s="1628"/>
      <c r="BA69" s="907"/>
      <c r="BB69" s="908"/>
      <c r="BC69" s="908"/>
      <c r="BD69" s="908"/>
      <c r="BE69" s="908"/>
      <c r="BF69" s="908"/>
      <c r="BG69" s="908"/>
      <c r="BH69" s="908"/>
      <c r="BI69" s="908"/>
      <c r="BJ69" s="908"/>
      <c r="BK69" s="908"/>
      <c r="BL69" s="908"/>
      <c r="BM69" s="908"/>
      <c r="BN69" s="908"/>
      <c r="BO69" s="908"/>
      <c r="BP69" s="908"/>
      <c r="BQ69" s="908"/>
      <c r="BR69" s="908"/>
      <c r="BS69" s="908"/>
      <c r="BT69" s="920"/>
      <c r="BU69" s="1039"/>
      <c r="BV69" s="1627"/>
      <c r="BW69" s="1627"/>
      <c r="BX69" s="1627"/>
      <c r="BY69" s="1627"/>
      <c r="BZ69" s="1627"/>
      <c r="CA69" s="856"/>
      <c r="CB69" s="780"/>
      <c r="CC69" s="780"/>
      <c r="CD69" s="780"/>
      <c r="CE69" s="780"/>
      <c r="CF69" s="780"/>
      <c r="CG69" s="780"/>
      <c r="CH69" s="780"/>
      <c r="CI69" s="780"/>
      <c r="CJ69" s="860"/>
      <c r="CK69" s="7"/>
      <c r="CL69" s="7"/>
      <c r="CM69" s="7"/>
      <c r="CN69" s="7"/>
      <c r="CO69" s="7"/>
      <c r="CP69" s="7"/>
      <c r="CQ69" s="7"/>
      <c r="CR69" s="7"/>
      <c r="CS69" s="7"/>
      <c r="CT69" s="7"/>
      <c r="CU69" s="7"/>
      <c r="CV69" s="7"/>
      <c r="CW69" s="7"/>
      <c r="CX69" s="7"/>
    </row>
    <row r="70" spans="1:102" ht="15" customHeight="1" x14ac:dyDescent="0.2">
      <c r="A70" s="928"/>
      <c r="B70" s="929"/>
      <c r="C70" s="930"/>
      <c r="D70" s="931"/>
      <c r="E70" s="931"/>
      <c r="F70" s="931"/>
      <c r="G70" s="931"/>
      <c r="H70" s="931"/>
      <c r="I70" s="931"/>
      <c r="J70" s="931"/>
      <c r="K70" s="931"/>
      <c r="L70" s="931"/>
      <c r="M70" s="931"/>
      <c r="N70" s="931"/>
      <c r="O70" s="931"/>
      <c r="P70" s="931"/>
      <c r="Q70" s="931"/>
      <c r="R70" s="931"/>
      <c r="S70" s="931"/>
      <c r="T70" s="931"/>
      <c r="U70" s="931"/>
      <c r="V70" s="931"/>
      <c r="W70" s="931"/>
      <c r="X70" s="931"/>
      <c r="Y70" s="931"/>
      <c r="Z70" s="931"/>
      <c r="AA70" s="931"/>
      <c r="AB70" s="931"/>
      <c r="AC70" s="931"/>
      <c r="AD70" s="931"/>
      <c r="AE70" s="931"/>
      <c r="AF70" s="931"/>
      <c r="AG70" s="931"/>
      <c r="AH70" s="931"/>
      <c r="AI70" s="931"/>
      <c r="AJ70" s="931"/>
      <c r="AK70" s="931"/>
      <c r="AL70" s="931"/>
      <c r="AM70" s="931"/>
      <c r="AN70" s="931"/>
      <c r="AO70" s="931"/>
      <c r="AP70" s="931"/>
      <c r="AQ70" s="931"/>
      <c r="AR70" s="931"/>
      <c r="AS70" s="931"/>
      <c r="AT70" s="931"/>
      <c r="AU70" s="931"/>
      <c r="AV70" s="931"/>
      <c r="AW70" s="931"/>
      <c r="AX70" s="931"/>
      <c r="AY70" s="931"/>
      <c r="AZ70" s="1628"/>
      <c r="BA70" s="917" t="s">
        <v>175</v>
      </c>
      <c r="BB70" s="791"/>
      <c r="BC70" s="791"/>
      <c r="BD70" s="791"/>
      <c r="BE70" s="791"/>
      <c r="BF70" s="791"/>
      <c r="BG70" s="791"/>
      <c r="BH70" s="791"/>
      <c r="BI70" s="791"/>
      <c r="BJ70" s="791"/>
      <c r="BK70" s="791"/>
      <c r="BL70" s="792"/>
      <c r="BM70" s="934" t="s">
        <v>176</v>
      </c>
      <c r="BN70" s="791"/>
      <c r="BO70" s="791"/>
      <c r="BP70" s="791"/>
      <c r="BQ70" s="791"/>
      <c r="BR70" s="791"/>
      <c r="BS70" s="791"/>
      <c r="BT70" s="791"/>
      <c r="BU70" s="791"/>
      <c r="BV70" s="791"/>
      <c r="BW70" s="791"/>
      <c r="BX70" s="791"/>
      <c r="BY70" s="791"/>
      <c r="BZ70" s="791"/>
      <c r="CA70" s="876" t="s">
        <v>136</v>
      </c>
      <c r="CB70" s="877"/>
      <c r="CC70" s="877"/>
      <c r="CD70" s="877"/>
      <c r="CE70" s="877"/>
      <c r="CF70" s="877"/>
      <c r="CG70" s="877"/>
      <c r="CH70" s="877"/>
      <c r="CI70" s="877"/>
      <c r="CJ70" s="935"/>
      <c r="CK70" s="7"/>
      <c r="CL70" s="7"/>
      <c r="CM70" s="7"/>
      <c r="CN70" s="7"/>
      <c r="CO70" s="7"/>
      <c r="CP70" s="7"/>
      <c r="CQ70" s="7"/>
      <c r="CR70" s="7"/>
      <c r="CS70" s="7"/>
      <c r="CT70" s="7"/>
      <c r="CU70" s="7"/>
      <c r="CV70" s="7"/>
      <c r="CW70" s="7"/>
      <c r="CX70" s="7"/>
    </row>
    <row r="71" spans="1:102" ht="15" customHeight="1" x14ac:dyDescent="0.2">
      <c r="A71" s="928"/>
      <c r="B71" s="929"/>
      <c r="C71" s="930"/>
      <c r="D71" s="931"/>
      <c r="E71" s="931"/>
      <c r="F71" s="931"/>
      <c r="G71" s="931"/>
      <c r="H71" s="931"/>
      <c r="I71" s="931"/>
      <c r="J71" s="931"/>
      <c r="K71" s="931"/>
      <c r="L71" s="931"/>
      <c r="M71" s="931"/>
      <c r="N71" s="931"/>
      <c r="O71" s="931"/>
      <c r="P71" s="931"/>
      <c r="Q71" s="931"/>
      <c r="R71" s="931"/>
      <c r="S71" s="931"/>
      <c r="T71" s="931"/>
      <c r="U71" s="931"/>
      <c r="V71" s="931"/>
      <c r="W71" s="931"/>
      <c r="X71" s="931"/>
      <c r="Y71" s="931"/>
      <c r="Z71" s="931"/>
      <c r="AA71" s="931"/>
      <c r="AB71" s="931"/>
      <c r="AC71" s="931"/>
      <c r="AD71" s="931"/>
      <c r="AE71" s="931"/>
      <c r="AF71" s="931"/>
      <c r="AG71" s="931"/>
      <c r="AH71" s="931"/>
      <c r="AI71" s="931"/>
      <c r="AJ71" s="931"/>
      <c r="AK71" s="931"/>
      <c r="AL71" s="931"/>
      <c r="AM71" s="931"/>
      <c r="AN71" s="931"/>
      <c r="AO71" s="931"/>
      <c r="AP71" s="931"/>
      <c r="AQ71" s="931"/>
      <c r="AR71" s="931"/>
      <c r="AS71" s="931"/>
      <c r="AT71" s="931"/>
      <c r="AU71" s="931"/>
      <c r="AV71" s="931"/>
      <c r="AW71" s="931"/>
      <c r="AX71" s="931"/>
      <c r="AY71" s="931"/>
      <c r="AZ71" s="1628"/>
      <c r="BA71" s="936" t="str">
        <f>指定登録依頼書!BA24</f>
        <v/>
      </c>
      <c r="BB71" s="761"/>
      <c r="BC71" s="761"/>
      <c r="BD71" s="761"/>
      <c r="BE71" s="761"/>
      <c r="BF71" s="761"/>
      <c r="BG71" s="761"/>
      <c r="BH71" s="761"/>
      <c r="BI71" s="761"/>
      <c r="BJ71" s="761"/>
      <c r="BK71" s="761"/>
      <c r="BL71" s="937"/>
      <c r="BM71" s="760" t="str">
        <f>指定登録依頼書!BM24</f>
        <v/>
      </c>
      <c r="BN71" s="761"/>
      <c r="BO71" s="761"/>
      <c r="BP71" s="761"/>
      <c r="BQ71" s="761"/>
      <c r="BR71" s="761"/>
      <c r="BS71" s="761"/>
      <c r="BT71" s="761"/>
      <c r="BU71" s="761"/>
      <c r="BV71" s="761"/>
      <c r="BW71" s="761"/>
      <c r="BX71" s="761"/>
      <c r="BY71" s="761"/>
      <c r="BZ71" s="1619"/>
      <c r="CA71" s="845"/>
      <c r="CB71" s="846"/>
      <c r="CC71" s="846"/>
      <c r="CD71" s="846"/>
      <c r="CE71" s="846"/>
      <c r="CF71" s="846"/>
      <c r="CG71" s="846"/>
      <c r="CH71" s="846"/>
      <c r="CI71" s="846"/>
      <c r="CJ71" s="849"/>
      <c r="CK71" s="25"/>
      <c r="CL71" s="25"/>
      <c r="CN71" s="25"/>
      <c r="CO71" s="25"/>
      <c r="CP71" s="25"/>
      <c r="CR71" s="25"/>
      <c r="CS71" s="25"/>
      <c r="CT71" s="25"/>
      <c r="CU71" s="7"/>
      <c r="CV71" s="7"/>
      <c r="CW71" s="7"/>
      <c r="CX71" s="7"/>
    </row>
    <row r="72" spans="1:102" ht="15" customHeight="1" thickBot="1" x14ac:dyDescent="0.25">
      <c r="A72" s="1622" t="s">
        <v>74</v>
      </c>
      <c r="B72" s="1623"/>
      <c r="C72" s="1629"/>
      <c r="D72" s="1630"/>
      <c r="E72" s="1630"/>
      <c r="F72" s="1630"/>
      <c r="G72" s="1630"/>
      <c r="H72" s="1630"/>
      <c r="I72" s="1630"/>
      <c r="J72" s="1630"/>
      <c r="K72" s="1630"/>
      <c r="L72" s="1630"/>
      <c r="M72" s="1630"/>
      <c r="N72" s="1630"/>
      <c r="O72" s="1630"/>
      <c r="P72" s="1630"/>
      <c r="Q72" s="1630"/>
      <c r="R72" s="1630"/>
      <c r="S72" s="1630"/>
      <c r="T72" s="1630"/>
      <c r="U72" s="1630"/>
      <c r="V72" s="1630"/>
      <c r="W72" s="1630"/>
      <c r="X72" s="1630"/>
      <c r="Y72" s="1630"/>
      <c r="Z72" s="1630"/>
      <c r="AA72" s="1630"/>
      <c r="AB72" s="1630"/>
      <c r="AC72" s="1630"/>
      <c r="AD72" s="1630"/>
      <c r="AE72" s="1630"/>
      <c r="AF72" s="1630"/>
      <c r="AG72" s="1630"/>
      <c r="AH72" s="1630"/>
      <c r="AI72" s="1630"/>
      <c r="AJ72" s="1630"/>
      <c r="AK72" s="1630"/>
      <c r="AL72" s="1630"/>
      <c r="AM72" s="1630"/>
      <c r="AN72" s="1630"/>
      <c r="AO72" s="1630"/>
      <c r="AP72" s="1630"/>
      <c r="AQ72" s="1630"/>
      <c r="AR72" s="1630"/>
      <c r="AS72" s="1630"/>
      <c r="AT72" s="1630"/>
      <c r="AU72" s="1630"/>
      <c r="AV72" s="1630"/>
      <c r="AW72" s="1630"/>
      <c r="AX72" s="1630"/>
      <c r="AY72" s="1630"/>
      <c r="AZ72" s="1631"/>
      <c r="BA72" s="1616"/>
      <c r="BB72" s="1617"/>
      <c r="BC72" s="1617"/>
      <c r="BD72" s="1617"/>
      <c r="BE72" s="1617"/>
      <c r="BF72" s="1617"/>
      <c r="BG72" s="1617"/>
      <c r="BH72" s="1617"/>
      <c r="BI72" s="1617"/>
      <c r="BJ72" s="1617"/>
      <c r="BK72" s="1617"/>
      <c r="BL72" s="1618"/>
      <c r="BM72" s="1620"/>
      <c r="BN72" s="1617"/>
      <c r="BO72" s="1617"/>
      <c r="BP72" s="1617"/>
      <c r="BQ72" s="1617"/>
      <c r="BR72" s="1617"/>
      <c r="BS72" s="1617"/>
      <c r="BT72" s="1617"/>
      <c r="BU72" s="1617"/>
      <c r="BV72" s="1617"/>
      <c r="BW72" s="1617"/>
      <c r="BX72" s="1617"/>
      <c r="BY72" s="1617"/>
      <c r="BZ72" s="1621"/>
      <c r="CA72" s="847"/>
      <c r="CB72" s="848"/>
      <c r="CC72" s="848"/>
      <c r="CD72" s="848"/>
      <c r="CE72" s="848"/>
      <c r="CF72" s="848"/>
      <c r="CG72" s="848"/>
      <c r="CH72" s="848"/>
      <c r="CI72" s="848"/>
      <c r="CJ72" s="850"/>
      <c r="CK72" s="25"/>
      <c r="CL72" s="25"/>
      <c r="CM72" s="25"/>
      <c r="CN72" s="25"/>
      <c r="CO72" s="25"/>
      <c r="CP72" s="25"/>
      <c r="CQ72" s="25"/>
      <c r="CR72" s="25"/>
      <c r="CS72" s="25"/>
      <c r="CT72" s="25"/>
      <c r="CU72" s="7"/>
      <c r="CV72" s="7"/>
      <c r="CW72" s="7"/>
      <c r="CX72" s="7"/>
    </row>
    <row r="73" spans="1:102" ht="27" customHeight="1" thickTop="1"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19"/>
      <c r="BA73" s="780" t="s">
        <v>131</v>
      </c>
      <c r="BB73" s="780"/>
      <c r="BC73" s="780"/>
      <c r="BD73" s="780"/>
      <c r="BE73" s="780"/>
      <c r="BF73" s="780"/>
      <c r="BG73" s="780"/>
      <c r="BH73" s="780"/>
      <c r="BI73" s="780"/>
      <c r="BJ73" s="780"/>
      <c r="BK73" s="780"/>
      <c r="BL73" s="782"/>
      <c r="BM73" s="779" t="s">
        <v>130</v>
      </c>
      <c r="BN73" s="780"/>
      <c r="BO73" s="780"/>
      <c r="BP73" s="780"/>
      <c r="BQ73" s="780"/>
      <c r="BR73" s="780"/>
      <c r="BS73" s="780"/>
      <c r="BT73" s="780"/>
      <c r="BU73" s="780"/>
      <c r="BV73" s="780"/>
      <c r="BW73" s="780"/>
      <c r="BX73" s="780"/>
      <c r="BY73" s="780"/>
      <c r="BZ73" s="782"/>
      <c r="CA73" s="1610" t="s">
        <v>132</v>
      </c>
      <c r="CB73" s="1611"/>
      <c r="CC73" s="1611"/>
      <c r="CD73" s="1611"/>
      <c r="CE73" s="1611"/>
      <c r="CF73" s="1611"/>
      <c r="CG73" s="1611"/>
      <c r="CH73" s="1611"/>
      <c r="CI73" s="1611"/>
      <c r="CJ73" s="1612"/>
      <c r="CK73" s="7"/>
      <c r="CL73" s="7"/>
      <c r="CM73" s="7"/>
      <c r="CN73" s="7"/>
      <c r="CO73" s="7"/>
      <c r="CP73" s="7"/>
      <c r="CQ73" s="7"/>
      <c r="CR73" s="7"/>
      <c r="CS73" s="7"/>
      <c r="CT73" s="7"/>
      <c r="CU73" s="7"/>
      <c r="CV73" s="7"/>
      <c r="CW73" s="7"/>
      <c r="CX73" s="7"/>
    </row>
    <row r="74" spans="1:102" ht="18.75" customHeight="1" x14ac:dyDescent="0.2">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19"/>
      <c r="BA74" s="1613" t="s">
        <v>186</v>
      </c>
      <c r="BB74" s="877"/>
      <c r="BC74" s="877"/>
      <c r="BD74" s="877"/>
      <c r="BE74" s="877"/>
      <c r="BF74" s="878"/>
      <c r="BG74" s="879" t="s">
        <v>187</v>
      </c>
      <c r="BH74" s="877"/>
      <c r="BI74" s="877"/>
      <c r="BJ74" s="877"/>
      <c r="BK74" s="877"/>
      <c r="BL74" s="880"/>
      <c r="BM74" s="881" t="s">
        <v>188</v>
      </c>
      <c r="BN74" s="882"/>
      <c r="BO74" s="882"/>
      <c r="BP74" s="882"/>
      <c r="BQ74" s="882"/>
      <c r="BR74" s="882"/>
      <c r="BS74" s="882"/>
      <c r="BT74" s="887" t="s">
        <v>189</v>
      </c>
      <c r="BU74" s="887"/>
      <c r="BV74" s="887"/>
      <c r="BW74" s="887"/>
      <c r="BX74" s="887"/>
      <c r="BY74" s="887"/>
      <c r="BZ74" s="888"/>
      <c r="CA74" s="893" t="s">
        <v>190</v>
      </c>
      <c r="CB74" s="894"/>
      <c r="CC74" s="894"/>
      <c r="CD74" s="894"/>
      <c r="CE74" s="894"/>
      <c r="CF74" s="894"/>
      <c r="CG74" s="894"/>
      <c r="CH74" s="894"/>
      <c r="CI74" s="894"/>
      <c r="CJ74" s="895"/>
      <c r="CK74" s="26"/>
      <c r="CL74" s="26"/>
      <c r="CM74" s="26"/>
      <c r="CN74" s="26"/>
      <c r="CO74" s="26"/>
      <c r="CP74" s="26"/>
      <c r="CQ74" s="26"/>
      <c r="CR74" s="26"/>
      <c r="CS74" s="26"/>
      <c r="CT74" s="26"/>
      <c r="CU74" s="26"/>
      <c r="CV74" s="26"/>
      <c r="CW74" s="26"/>
      <c r="CX74" s="26"/>
    </row>
    <row r="75" spans="1:102" ht="18.75"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1614" t="s">
        <v>194</v>
      </c>
      <c r="BB75" s="765"/>
      <c r="BC75" s="765"/>
      <c r="BD75" s="765"/>
      <c r="BE75" s="765"/>
      <c r="BF75" s="765"/>
      <c r="BG75" s="768" t="s">
        <v>195</v>
      </c>
      <c r="BH75" s="765"/>
      <c r="BI75" s="765"/>
      <c r="BJ75" s="765"/>
      <c r="BK75" s="765"/>
      <c r="BL75" s="769"/>
      <c r="BM75" s="883"/>
      <c r="BN75" s="884"/>
      <c r="BO75" s="884"/>
      <c r="BP75" s="884"/>
      <c r="BQ75" s="884"/>
      <c r="BR75" s="884"/>
      <c r="BS75" s="884"/>
      <c r="BT75" s="889"/>
      <c r="BU75" s="889"/>
      <c r="BV75" s="889"/>
      <c r="BW75" s="889"/>
      <c r="BX75" s="889"/>
      <c r="BY75" s="889"/>
      <c r="BZ75" s="890"/>
      <c r="CA75" s="896"/>
      <c r="CB75" s="897"/>
      <c r="CC75" s="897"/>
      <c r="CD75" s="897"/>
      <c r="CE75" s="897"/>
      <c r="CF75" s="897"/>
      <c r="CG75" s="897"/>
      <c r="CH75" s="897"/>
      <c r="CI75" s="897"/>
      <c r="CJ75" s="898"/>
      <c r="CK75" s="26"/>
      <c r="CL75" s="26"/>
      <c r="CM75" s="26"/>
      <c r="CN75" s="26"/>
      <c r="CO75" s="26"/>
      <c r="CP75" s="26"/>
      <c r="CQ75" s="26"/>
      <c r="CR75" s="26"/>
      <c r="CS75" s="26"/>
      <c r="CT75" s="26"/>
      <c r="CU75" s="26"/>
      <c r="CV75" s="26"/>
      <c r="CW75" s="26"/>
      <c r="CX75" s="26"/>
    </row>
    <row r="76" spans="1:102" ht="18.75"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1614"/>
      <c r="BB76" s="765"/>
      <c r="BC76" s="765"/>
      <c r="BD76" s="765"/>
      <c r="BE76" s="765"/>
      <c r="BF76" s="765"/>
      <c r="BG76" s="765"/>
      <c r="BH76" s="765"/>
      <c r="BI76" s="765"/>
      <c r="BJ76" s="765"/>
      <c r="BK76" s="765"/>
      <c r="BL76" s="769"/>
      <c r="BM76" s="883"/>
      <c r="BN76" s="884"/>
      <c r="BO76" s="884"/>
      <c r="BP76" s="884"/>
      <c r="BQ76" s="884"/>
      <c r="BR76" s="884"/>
      <c r="BS76" s="884"/>
      <c r="BT76" s="889"/>
      <c r="BU76" s="889"/>
      <c r="BV76" s="889"/>
      <c r="BW76" s="889"/>
      <c r="BX76" s="889"/>
      <c r="BY76" s="889"/>
      <c r="BZ76" s="890"/>
      <c r="CA76" s="896"/>
      <c r="CB76" s="897"/>
      <c r="CC76" s="897"/>
      <c r="CD76" s="897"/>
      <c r="CE76" s="897"/>
      <c r="CF76" s="897"/>
      <c r="CG76" s="897"/>
      <c r="CH76" s="897"/>
      <c r="CI76" s="897"/>
      <c r="CJ76" s="898"/>
      <c r="CK76" s="26"/>
      <c r="CL76" s="26"/>
      <c r="CM76" s="26"/>
      <c r="CN76" s="26"/>
      <c r="CO76" s="26"/>
      <c r="CP76" s="26"/>
      <c r="CQ76" s="26"/>
      <c r="CR76" s="26"/>
      <c r="CS76" s="26"/>
      <c r="CT76" s="26"/>
      <c r="CU76" s="26"/>
      <c r="CV76" s="26"/>
      <c r="CW76" s="26"/>
      <c r="CX76" s="26"/>
    </row>
    <row r="77" spans="1:102" ht="18.75"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1614"/>
      <c r="BB77" s="765"/>
      <c r="BC77" s="765"/>
      <c r="BD77" s="765"/>
      <c r="BE77" s="765"/>
      <c r="BF77" s="765"/>
      <c r="BG77" s="765"/>
      <c r="BH77" s="765"/>
      <c r="BI77" s="765"/>
      <c r="BJ77" s="765"/>
      <c r="BK77" s="765"/>
      <c r="BL77" s="769"/>
      <c r="BM77" s="883"/>
      <c r="BN77" s="884"/>
      <c r="BO77" s="884"/>
      <c r="BP77" s="884"/>
      <c r="BQ77" s="884"/>
      <c r="BR77" s="884"/>
      <c r="BS77" s="884"/>
      <c r="BT77" s="889"/>
      <c r="BU77" s="889"/>
      <c r="BV77" s="889"/>
      <c r="BW77" s="889"/>
      <c r="BX77" s="889"/>
      <c r="BY77" s="889"/>
      <c r="BZ77" s="890"/>
      <c r="CA77" s="896"/>
      <c r="CB77" s="897"/>
      <c r="CC77" s="897"/>
      <c r="CD77" s="897"/>
      <c r="CE77" s="897"/>
      <c r="CF77" s="897"/>
      <c r="CG77" s="897"/>
      <c r="CH77" s="897"/>
      <c r="CI77" s="897"/>
      <c r="CJ77" s="898"/>
      <c r="CK77" s="26"/>
      <c r="CL77" s="26"/>
      <c r="CM77" s="26"/>
      <c r="CN77" s="26"/>
      <c r="CO77" s="26"/>
      <c r="CP77" s="26"/>
      <c r="CQ77" s="26"/>
      <c r="CR77" s="26"/>
      <c r="CS77" s="26"/>
      <c r="CT77" s="26"/>
      <c r="CU77" s="26"/>
      <c r="CV77" s="26"/>
      <c r="CW77" s="26"/>
      <c r="CX77" s="26"/>
    </row>
    <row r="78" spans="1:102" ht="18.75" customHeight="1" x14ac:dyDescent="0.2">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1614"/>
      <c r="BB78" s="765"/>
      <c r="BC78" s="765"/>
      <c r="BD78" s="765"/>
      <c r="BE78" s="765"/>
      <c r="BF78" s="765"/>
      <c r="BG78" s="765"/>
      <c r="BH78" s="765"/>
      <c r="BI78" s="765"/>
      <c r="BJ78" s="765"/>
      <c r="BK78" s="765"/>
      <c r="BL78" s="769"/>
      <c r="BM78" s="883"/>
      <c r="BN78" s="884"/>
      <c r="BO78" s="884"/>
      <c r="BP78" s="884"/>
      <c r="BQ78" s="884"/>
      <c r="BR78" s="884"/>
      <c r="BS78" s="884"/>
      <c r="BT78" s="889"/>
      <c r="BU78" s="889"/>
      <c r="BV78" s="889"/>
      <c r="BW78" s="889"/>
      <c r="BX78" s="889"/>
      <c r="BY78" s="889"/>
      <c r="BZ78" s="890"/>
      <c r="CA78" s="896"/>
      <c r="CB78" s="897"/>
      <c r="CC78" s="897"/>
      <c r="CD78" s="897"/>
      <c r="CE78" s="897"/>
      <c r="CF78" s="897"/>
      <c r="CG78" s="897"/>
      <c r="CH78" s="897"/>
      <c r="CI78" s="897"/>
      <c r="CJ78" s="898"/>
      <c r="CK78" s="26"/>
      <c r="CL78" s="26"/>
      <c r="CM78" s="26"/>
      <c r="CN78" s="26"/>
      <c r="CO78" s="26"/>
      <c r="CP78" s="26"/>
      <c r="CQ78" s="26"/>
      <c r="CR78" s="26"/>
      <c r="CS78" s="26"/>
      <c r="CT78" s="26"/>
      <c r="CU78" s="26"/>
      <c r="CV78" s="26"/>
      <c r="CW78" s="26"/>
      <c r="CX78" s="26"/>
    </row>
    <row r="79" spans="1:102" ht="18.75" customHeight="1" x14ac:dyDescent="0.2">
      <c r="AZ79" s="4"/>
      <c r="BA79" s="1614"/>
      <c r="BB79" s="765"/>
      <c r="BC79" s="765"/>
      <c r="BD79" s="765"/>
      <c r="BE79" s="765"/>
      <c r="BF79" s="765"/>
      <c r="BG79" s="765"/>
      <c r="BH79" s="765"/>
      <c r="BI79" s="765"/>
      <c r="BJ79" s="765"/>
      <c r="BK79" s="765"/>
      <c r="BL79" s="769"/>
      <c r="BM79" s="883"/>
      <c r="BN79" s="884"/>
      <c r="BO79" s="884"/>
      <c r="BP79" s="884"/>
      <c r="BQ79" s="884"/>
      <c r="BR79" s="884"/>
      <c r="BS79" s="884"/>
      <c r="BT79" s="889"/>
      <c r="BU79" s="889"/>
      <c r="BV79" s="889"/>
      <c r="BW79" s="889"/>
      <c r="BX79" s="889"/>
      <c r="BY79" s="889"/>
      <c r="BZ79" s="890"/>
      <c r="CA79" s="896"/>
      <c r="CB79" s="897"/>
      <c r="CC79" s="897"/>
      <c r="CD79" s="897"/>
      <c r="CE79" s="897"/>
      <c r="CF79" s="897"/>
      <c r="CG79" s="897"/>
      <c r="CH79" s="897"/>
      <c r="CI79" s="897"/>
      <c r="CJ79" s="898"/>
      <c r="CK79" s="26"/>
      <c r="CL79" s="26"/>
      <c r="CM79" s="26"/>
      <c r="CN79" s="26"/>
      <c r="CO79" s="26"/>
      <c r="CP79" s="26"/>
      <c r="CQ79" s="26"/>
      <c r="CR79" s="26"/>
      <c r="CS79" s="26"/>
      <c r="CT79" s="26"/>
      <c r="CU79" s="26"/>
      <c r="CV79" s="26"/>
      <c r="CW79" s="26"/>
      <c r="CX79" s="26"/>
    </row>
    <row r="80" spans="1:102" ht="18.75" customHeight="1" x14ac:dyDescent="0.2">
      <c r="A80" s="4" t="s">
        <v>353</v>
      </c>
      <c r="AZ80" s="4"/>
      <c r="BA80" s="1614"/>
      <c r="BB80" s="765"/>
      <c r="BC80" s="765"/>
      <c r="BD80" s="765"/>
      <c r="BE80" s="765"/>
      <c r="BF80" s="765"/>
      <c r="BG80" s="765"/>
      <c r="BH80" s="765"/>
      <c r="BI80" s="765"/>
      <c r="BJ80" s="765"/>
      <c r="BK80" s="765"/>
      <c r="BL80" s="769"/>
      <c r="BM80" s="883"/>
      <c r="BN80" s="884"/>
      <c r="BO80" s="884"/>
      <c r="BP80" s="884"/>
      <c r="BQ80" s="884"/>
      <c r="BR80" s="884"/>
      <c r="BS80" s="884"/>
      <c r="BT80" s="889"/>
      <c r="BU80" s="889"/>
      <c r="BV80" s="889"/>
      <c r="BW80" s="889"/>
      <c r="BX80" s="889"/>
      <c r="BY80" s="889"/>
      <c r="BZ80" s="890"/>
      <c r="CA80" s="896"/>
      <c r="CB80" s="897"/>
      <c r="CC80" s="897"/>
      <c r="CD80" s="897"/>
      <c r="CE80" s="897"/>
      <c r="CF80" s="897"/>
      <c r="CG80" s="897"/>
      <c r="CH80" s="897"/>
      <c r="CI80" s="897"/>
      <c r="CJ80" s="898"/>
      <c r="CK80" s="26"/>
      <c r="CL80" s="26"/>
      <c r="CM80" s="26"/>
      <c r="CN80" s="26"/>
      <c r="CO80" s="26"/>
      <c r="CP80" s="26"/>
      <c r="CQ80" s="26"/>
      <c r="CR80" s="26"/>
      <c r="CS80" s="26"/>
      <c r="CT80" s="26"/>
      <c r="CU80" s="26"/>
      <c r="CV80" s="26"/>
      <c r="CW80" s="26"/>
      <c r="CX80" s="26"/>
    </row>
    <row r="81" spans="1:102" ht="18.75" customHeight="1" x14ac:dyDescent="0.2">
      <c r="A81" s="27"/>
      <c r="B81" s="1609" t="s">
        <v>360</v>
      </c>
      <c r="C81" s="1609"/>
      <c r="D81" s="1609"/>
      <c r="E81" s="1609"/>
      <c r="F81" s="1609"/>
      <c r="G81" s="1609"/>
      <c r="H81" s="1609"/>
      <c r="I81" s="1609"/>
      <c r="J81" s="1609"/>
      <c r="K81" s="1609"/>
      <c r="L81" s="1609"/>
      <c r="M81" s="1609"/>
      <c r="N81" s="1609"/>
      <c r="O81" s="1609"/>
      <c r="P81" s="1609"/>
      <c r="Q81" s="1609"/>
      <c r="R81" s="1609"/>
      <c r="S81" s="1609"/>
      <c r="T81" s="1609"/>
      <c r="U81" s="1609"/>
      <c r="V81" s="1609"/>
      <c r="W81" s="1609"/>
      <c r="X81" s="1609"/>
      <c r="Y81" s="1609"/>
      <c r="Z81" s="1609"/>
      <c r="AA81" s="1609"/>
      <c r="AB81" s="1609"/>
      <c r="AC81" s="1609"/>
      <c r="AD81" s="1609"/>
      <c r="AE81" s="1609"/>
      <c r="AF81" s="1609"/>
      <c r="AG81" s="1609"/>
      <c r="AH81" s="1609"/>
      <c r="AI81" s="1609"/>
      <c r="AJ81" s="1609"/>
      <c r="AK81" s="1609"/>
      <c r="AL81" s="1609"/>
      <c r="AM81" s="1609"/>
      <c r="AN81" s="1609"/>
      <c r="AO81" s="1609"/>
      <c r="AP81" s="1609"/>
      <c r="AQ81" s="1609"/>
      <c r="AR81" s="1609"/>
      <c r="AS81" s="1609"/>
      <c r="AT81" s="1609"/>
      <c r="AU81" s="1609"/>
      <c r="AV81" s="1609"/>
      <c r="AW81" s="1609"/>
      <c r="AX81" s="1609"/>
      <c r="AY81" s="1609"/>
      <c r="AZ81" s="1609"/>
      <c r="BA81" s="1614"/>
      <c r="BB81" s="765"/>
      <c r="BC81" s="765"/>
      <c r="BD81" s="765"/>
      <c r="BE81" s="765"/>
      <c r="BF81" s="765"/>
      <c r="BG81" s="765"/>
      <c r="BH81" s="765"/>
      <c r="BI81" s="765"/>
      <c r="BJ81" s="765"/>
      <c r="BK81" s="765"/>
      <c r="BL81" s="769"/>
      <c r="BM81" s="883"/>
      <c r="BN81" s="884"/>
      <c r="BO81" s="884"/>
      <c r="BP81" s="884"/>
      <c r="BQ81" s="884"/>
      <c r="BR81" s="884"/>
      <c r="BS81" s="884"/>
      <c r="BT81" s="889"/>
      <c r="BU81" s="889"/>
      <c r="BV81" s="889"/>
      <c r="BW81" s="889"/>
      <c r="BX81" s="889"/>
      <c r="BY81" s="889"/>
      <c r="BZ81" s="890"/>
      <c r="CA81" s="896"/>
      <c r="CB81" s="897"/>
      <c r="CC81" s="897"/>
      <c r="CD81" s="897"/>
      <c r="CE81" s="897"/>
      <c r="CF81" s="897"/>
      <c r="CG81" s="897"/>
      <c r="CH81" s="897"/>
      <c r="CI81" s="897"/>
      <c r="CJ81" s="898"/>
      <c r="CK81" s="26"/>
      <c r="CL81" s="26"/>
      <c r="CM81" s="26"/>
      <c r="CN81" s="26"/>
      <c r="CO81" s="26"/>
      <c r="CP81" s="26"/>
      <c r="CQ81" s="26"/>
      <c r="CR81" s="26"/>
      <c r="CS81" s="26"/>
      <c r="CT81" s="26"/>
      <c r="CU81" s="26"/>
      <c r="CV81" s="26"/>
      <c r="CW81" s="26"/>
      <c r="CX81" s="26"/>
    </row>
    <row r="82" spans="1:102" ht="18.75" customHeight="1" x14ac:dyDescent="0.2">
      <c r="A82" s="27"/>
      <c r="B82" s="1609"/>
      <c r="C82" s="1609"/>
      <c r="D82" s="1609"/>
      <c r="E82" s="1609"/>
      <c r="F82" s="1609"/>
      <c r="G82" s="1609"/>
      <c r="H82" s="1609"/>
      <c r="I82" s="1609"/>
      <c r="J82" s="1609"/>
      <c r="K82" s="1609"/>
      <c r="L82" s="1609"/>
      <c r="M82" s="1609"/>
      <c r="N82" s="1609"/>
      <c r="O82" s="1609"/>
      <c r="P82" s="1609"/>
      <c r="Q82" s="1609"/>
      <c r="R82" s="1609"/>
      <c r="S82" s="1609"/>
      <c r="T82" s="1609"/>
      <c r="U82" s="1609"/>
      <c r="V82" s="1609"/>
      <c r="W82" s="1609"/>
      <c r="X82" s="1609"/>
      <c r="Y82" s="1609"/>
      <c r="Z82" s="1609"/>
      <c r="AA82" s="1609"/>
      <c r="AB82" s="1609"/>
      <c r="AC82" s="1609"/>
      <c r="AD82" s="1609"/>
      <c r="AE82" s="1609"/>
      <c r="AF82" s="1609"/>
      <c r="AG82" s="1609"/>
      <c r="AH82" s="1609"/>
      <c r="AI82" s="1609"/>
      <c r="AJ82" s="1609"/>
      <c r="AK82" s="1609"/>
      <c r="AL82" s="1609"/>
      <c r="AM82" s="1609"/>
      <c r="AN82" s="1609"/>
      <c r="AO82" s="1609"/>
      <c r="AP82" s="1609"/>
      <c r="AQ82" s="1609"/>
      <c r="AR82" s="1609"/>
      <c r="AS82" s="1609"/>
      <c r="AT82" s="1609"/>
      <c r="AU82" s="1609"/>
      <c r="AV82" s="1609"/>
      <c r="AW82" s="1609"/>
      <c r="AX82" s="1609"/>
      <c r="AY82" s="1609"/>
      <c r="AZ82" s="1609"/>
      <c r="BA82" s="1614"/>
      <c r="BB82" s="765"/>
      <c r="BC82" s="765"/>
      <c r="BD82" s="765"/>
      <c r="BE82" s="765"/>
      <c r="BF82" s="765"/>
      <c r="BG82" s="765"/>
      <c r="BH82" s="765"/>
      <c r="BI82" s="765"/>
      <c r="BJ82" s="765"/>
      <c r="BK82" s="765"/>
      <c r="BL82" s="769"/>
      <c r="BM82" s="885"/>
      <c r="BN82" s="886"/>
      <c r="BO82" s="886"/>
      <c r="BP82" s="886"/>
      <c r="BQ82" s="886"/>
      <c r="BR82" s="886"/>
      <c r="BS82" s="886"/>
      <c r="BT82" s="891"/>
      <c r="BU82" s="891"/>
      <c r="BV82" s="891"/>
      <c r="BW82" s="891"/>
      <c r="BX82" s="891"/>
      <c r="BY82" s="891"/>
      <c r="BZ82" s="892"/>
      <c r="CA82" s="899"/>
      <c r="CB82" s="900"/>
      <c r="CC82" s="900"/>
      <c r="CD82" s="900"/>
      <c r="CE82" s="900"/>
      <c r="CF82" s="900"/>
      <c r="CG82" s="900"/>
      <c r="CH82" s="900"/>
      <c r="CI82" s="900"/>
      <c r="CJ82" s="901"/>
      <c r="CK82" s="26"/>
      <c r="CL82" s="26"/>
      <c r="CM82" s="26"/>
      <c r="CN82" s="26"/>
      <c r="CO82" s="26"/>
      <c r="CP82" s="26"/>
      <c r="CQ82" s="26"/>
      <c r="CR82" s="26"/>
      <c r="CS82" s="26"/>
      <c r="CT82" s="26"/>
      <c r="CU82" s="26"/>
      <c r="CV82" s="26"/>
      <c r="CW82" s="26"/>
      <c r="CX82" s="26"/>
    </row>
    <row r="83" spans="1:102" ht="15" customHeight="1" x14ac:dyDescent="0.2">
      <c r="A83" s="4"/>
      <c r="B83" s="1609"/>
      <c r="C83" s="1609"/>
      <c r="D83" s="1609"/>
      <c r="E83" s="1609"/>
      <c r="F83" s="1609"/>
      <c r="G83" s="1609"/>
      <c r="H83" s="1609"/>
      <c r="I83" s="1609"/>
      <c r="J83" s="1609"/>
      <c r="K83" s="1609"/>
      <c r="L83" s="1609"/>
      <c r="M83" s="1609"/>
      <c r="N83" s="1609"/>
      <c r="O83" s="1609"/>
      <c r="P83" s="1609"/>
      <c r="Q83" s="1609"/>
      <c r="R83" s="1609"/>
      <c r="S83" s="1609"/>
      <c r="T83" s="1609"/>
      <c r="U83" s="1609"/>
      <c r="V83" s="1609"/>
      <c r="W83" s="1609"/>
      <c r="X83" s="1609"/>
      <c r="Y83" s="1609"/>
      <c r="Z83" s="1609"/>
      <c r="AA83" s="1609"/>
      <c r="AB83" s="1609"/>
      <c r="AC83" s="1609"/>
      <c r="AD83" s="1609"/>
      <c r="AE83" s="1609"/>
      <c r="AF83" s="1609"/>
      <c r="AG83" s="1609"/>
      <c r="AH83" s="1609"/>
      <c r="AI83" s="1609"/>
      <c r="AJ83" s="1609"/>
      <c r="AK83" s="1609"/>
      <c r="AL83" s="1609"/>
      <c r="AM83" s="1609"/>
      <c r="AN83" s="1609"/>
      <c r="AO83" s="1609"/>
      <c r="AP83" s="1609"/>
      <c r="AQ83" s="1609"/>
      <c r="AR83" s="1609"/>
      <c r="AS83" s="1609"/>
      <c r="AT83" s="1609"/>
      <c r="AU83" s="1609"/>
      <c r="AV83" s="1609"/>
      <c r="AW83" s="1609"/>
      <c r="AX83" s="1609"/>
      <c r="AY83" s="1609"/>
      <c r="AZ83" s="1609"/>
      <c r="BA83" s="1614"/>
      <c r="BB83" s="765"/>
      <c r="BC83" s="765"/>
      <c r="BD83" s="765"/>
      <c r="BE83" s="765"/>
      <c r="BF83" s="765"/>
      <c r="BG83" s="765"/>
      <c r="BH83" s="765"/>
      <c r="BI83" s="765"/>
      <c r="BJ83" s="765"/>
      <c r="BK83" s="765"/>
      <c r="BL83" s="769"/>
      <c r="BM83" s="20"/>
      <c r="BN83" s="753" t="s">
        <v>204</v>
      </c>
      <c r="BO83" s="753"/>
      <c r="BP83" s="753"/>
      <c r="BQ83" s="753"/>
      <c r="BR83" s="753"/>
      <c r="BS83" s="753"/>
      <c r="BT83" s="753"/>
      <c r="BU83" s="753"/>
      <c r="BV83" s="753"/>
      <c r="BW83" s="753"/>
      <c r="BX83" s="753"/>
      <c r="BY83" s="753"/>
      <c r="BZ83" s="753"/>
      <c r="CA83" s="753"/>
      <c r="CB83" s="753"/>
      <c r="CC83" s="753"/>
      <c r="CD83" s="753"/>
      <c r="CE83" s="753"/>
      <c r="CF83" s="753"/>
      <c r="CG83" s="753"/>
      <c r="CH83" s="753"/>
      <c r="CI83" s="753"/>
      <c r="CJ83" s="34"/>
      <c r="CK83" s="31"/>
      <c r="CL83" s="31"/>
      <c r="CM83" s="31"/>
      <c r="CN83" s="31"/>
      <c r="CO83" s="31"/>
      <c r="CP83" s="31"/>
      <c r="CQ83" s="31"/>
      <c r="CR83" s="31"/>
      <c r="CS83" s="31"/>
      <c r="CT83" s="31"/>
      <c r="CU83" s="31"/>
      <c r="CV83" s="31"/>
    </row>
    <row r="84" spans="1:102" ht="15" customHeight="1" x14ac:dyDescent="0.2">
      <c r="A84" s="4"/>
      <c r="B84" s="1609"/>
      <c r="C84" s="1609"/>
      <c r="D84" s="1609"/>
      <c r="E84" s="1609"/>
      <c r="F84" s="1609"/>
      <c r="G84" s="1609"/>
      <c r="H84" s="1609"/>
      <c r="I84" s="1609"/>
      <c r="J84" s="1609"/>
      <c r="K84" s="1609"/>
      <c r="L84" s="1609"/>
      <c r="M84" s="1609"/>
      <c r="N84" s="1609"/>
      <c r="O84" s="1609"/>
      <c r="P84" s="1609"/>
      <c r="Q84" s="1609"/>
      <c r="R84" s="1609"/>
      <c r="S84" s="1609"/>
      <c r="T84" s="1609"/>
      <c r="U84" s="1609"/>
      <c r="V84" s="1609"/>
      <c r="W84" s="1609"/>
      <c r="X84" s="1609"/>
      <c r="Y84" s="1609"/>
      <c r="Z84" s="1609"/>
      <c r="AA84" s="1609"/>
      <c r="AB84" s="1609"/>
      <c r="AC84" s="1609"/>
      <c r="AD84" s="1609"/>
      <c r="AE84" s="1609"/>
      <c r="AF84" s="1609"/>
      <c r="AG84" s="1609"/>
      <c r="AH84" s="1609"/>
      <c r="AI84" s="1609"/>
      <c r="AJ84" s="1609"/>
      <c r="AK84" s="1609"/>
      <c r="AL84" s="1609"/>
      <c r="AM84" s="1609"/>
      <c r="AN84" s="1609"/>
      <c r="AO84" s="1609"/>
      <c r="AP84" s="1609"/>
      <c r="AQ84" s="1609"/>
      <c r="AR84" s="1609"/>
      <c r="AS84" s="1609"/>
      <c r="AT84" s="1609"/>
      <c r="AU84" s="1609"/>
      <c r="AV84" s="1609"/>
      <c r="AW84" s="1609"/>
      <c r="AX84" s="1609"/>
      <c r="AY84" s="1609"/>
      <c r="AZ84" s="1609"/>
      <c r="BA84" s="1614"/>
      <c r="BB84" s="765"/>
      <c r="BC84" s="765"/>
      <c r="BD84" s="765"/>
      <c r="BE84" s="765"/>
      <c r="BF84" s="765"/>
      <c r="BG84" s="765"/>
      <c r="BH84" s="765"/>
      <c r="BI84" s="765"/>
      <c r="BJ84" s="765"/>
      <c r="BK84" s="765"/>
      <c r="BL84" s="769"/>
      <c r="BM84" s="20"/>
      <c r="BN84" s="754"/>
      <c r="BO84" s="754"/>
      <c r="BP84" s="754"/>
      <c r="BQ84" s="754"/>
      <c r="BR84" s="754"/>
      <c r="BS84" s="754"/>
      <c r="BT84" s="754"/>
      <c r="BU84" s="754"/>
      <c r="BV84" s="754"/>
      <c r="BW84" s="754"/>
      <c r="BX84" s="754"/>
      <c r="BY84" s="754"/>
      <c r="BZ84" s="754"/>
      <c r="CA84" s="754"/>
      <c r="CB84" s="754"/>
      <c r="CC84" s="754"/>
      <c r="CD84" s="754"/>
      <c r="CE84" s="754"/>
      <c r="CF84" s="754"/>
      <c r="CG84" s="754"/>
      <c r="CH84" s="754"/>
      <c r="CI84" s="754"/>
      <c r="CJ84" s="21"/>
      <c r="CK84" s="31"/>
      <c r="CL84" s="31"/>
      <c r="CM84" s="31"/>
      <c r="CN84" s="31"/>
      <c r="CO84" s="31"/>
      <c r="CP84" s="31"/>
      <c r="CQ84" s="31"/>
      <c r="CR84" s="31"/>
      <c r="CS84" s="31"/>
      <c r="CT84" s="31"/>
      <c r="CU84" s="31"/>
      <c r="CV84" s="31"/>
    </row>
    <row r="85" spans="1:102" ht="15" customHeight="1" thickBo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1615"/>
      <c r="BB85" s="767"/>
      <c r="BC85" s="767"/>
      <c r="BD85" s="767"/>
      <c r="BE85" s="767"/>
      <c r="BF85" s="767"/>
      <c r="BG85" s="767"/>
      <c r="BH85" s="767"/>
      <c r="BI85" s="767"/>
      <c r="BJ85" s="767"/>
      <c r="BK85" s="767"/>
      <c r="BL85" s="770"/>
      <c r="BM85" s="383"/>
      <c r="BN85" s="755"/>
      <c r="BO85" s="755"/>
      <c r="BP85" s="755"/>
      <c r="BQ85" s="755"/>
      <c r="BR85" s="755"/>
      <c r="BS85" s="755"/>
      <c r="BT85" s="755"/>
      <c r="BU85" s="755"/>
      <c r="BV85" s="755"/>
      <c r="BW85" s="755"/>
      <c r="BX85" s="755"/>
      <c r="BY85" s="755"/>
      <c r="BZ85" s="755"/>
      <c r="CA85" s="755"/>
      <c r="CB85" s="755"/>
      <c r="CC85" s="755"/>
      <c r="CD85" s="755"/>
      <c r="CE85" s="755"/>
      <c r="CF85" s="755"/>
      <c r="CG85" s="755"/>
      <c r="CH85" s="755"/>
      <c r="CI85" s="755"/>
      <c r="CJ85" s="381"/>
      <c r="CK85" s="31"/>
      <c r="CL85" s="31"/>
      <c r="CM85" s="31"/>
      <c r="CN85" s="31"/>
      <c r="CO85" s="31"/>
      <c r="CP85" s="31"/>
      <c r="CQ85" s="31"/>
      <c r="CR85" s="31"/>
      <c r="CS85" s="31"/>
      <c r="CT85" s="31"/>
      <c r="CU85" s="31"/>
      <c r="CV85" s="31"/>
    </row>
    <row r="86" spans="1:102" ht="15" customHeight="1" x14ac:dyDescent="0.2">
      <c r="A86" s="4"/>
      <c r="B86" s="4"/>
      <c r="C86" s="4"/>
      <c r="D86" s="4"/>
      <c r="E86" s="4"/>
      <c r="F86" s="4"/>
      <c r="G86" s="4"/>
      <c r="H86" s="4"/>
      <c r="I86" s="3"/>
      <c r="J86" s="3"/>
      <c r="K86" s="3"/>
      <c r="L86" s="3"/>
      <c r="M86" s="4"/>
      <c r="N86" s="3"/>
      <c r="O86" s="3"/>
      <c r="P86" s="4"/>
      <c r="Q86" s="3"/>
      <c r="R86" s="3"/>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69"/>
      <c r="AX86" s="69"/>
      <c r="AY86" s="4"/>
      <c r="AZ86" s="4"/>
    </row>
    <row r="87" spans="1:102" ht="15" customHeight="1" x14ac:dyDescent="0.2">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69"/>
      <c r="AX87" s="69"/>
      <c r="AY87" s="4"/>
      <c r="AZ87" s="4"/>
    </row>
    <row r="88" spans="1:102" ht="15" customHeight="1" x14ac:dyDescent="0.2">
      <c r="AW88" s="67"/>
      <c r="AX88" s="67"/>
      <c r="CA88" s="724" t="s">
        <v>215</v>
      </c>
      <c r="CB88" s="724"/>
      <c r="CC88" s="724"/>
      <c r="CD88" s="724"/>
      <c r="CE88" s="724"/>
      <c r="CF88" s="724"/>
      <c r="CG88" s="724"/>
      <c r="CH88" s="724"/>
      <c r="CI88" s="724"/>
      <c r="CJ88" s="724"/>
      <c r="CL88" s="7"/>
      <c r="CM88" s="7"/>
      <c r="CN88" s="7"/>
      <c r="CO88" s="7"/>
      <c r="CP88" s="7"/>
      <c r="CQ88" s="7"/>
      <c r="CR88" s="7"/>
      <c r="CS88" s="7"/>
      <c r="CT88" s="7"/>
      <c r="CU88" s="7"/>
      <c r="CV88" s="7"/>
      <c r="CW88" s="7"/>
      <c r="CX88" s="7"/>
    </row>
    <row r="89" spans="1:102" ht="15" customHeight="1" x14ac:dyDescent="0.2">
      <c r="AW89" s="67"/>
      <c r="AX89" s="67"/>
      <c r="CA89" s="724" t="s">
        <v>216</v>
      </c>
      <c r="CB89" s="724"/>
      <c r="CC89" s="724"/>
      <c r="CD89" s="724"/>
      <c r="CE89" s="724"/>
      <c r="CF89" s="724" t="s">
        <v>217</v>
      </c>
      <c r="CG89" s="724"/>
      <c r="CH89" s="724"/>
      <c r="CI89" s="724"/>
      <c r="CJ89" s="724"/>
      <c r="CL89" s="7"/>
      <c r="CM89" s="7"/>
      <c r="CN89" s="7"/>
      <c r="CP89" s="7"/>
      <c r="CQ89" s="7"/>
      <c r="CR89" s="7"/>
      <c r="CS89" s="7"/>
      <c r="CT89" s="7"/>
      <c r="CU89" s="7"/>
      <c r="CV89" s="7"/>
      <c r="CW89" s="7"/>
      <c r="CX89" s="7"/>
    </row>
    <row r="90" spans="1:102" ht="15" customHeight="1" x14ac:dyDescent="0.2">
      <c r="AW90" s="67"/>
      <c r="AX90" s="67"/>
      <c r="CA90" s="14"/>
      <c r="CB90" s="15"/>
      <c r="CC90" s="15"/>
      <c r="CD90" s="15"/>
      <c r="CE90" s="16"/>
      <c r="CF90" s="14"/>
      <c r="CG90" s="15"/>
      <c r="CH90" s="15"/>
      <c r="CI90" s="15"/>
      <c r="CJ90" s="16"/>
    </row>
    <row r="91" spans="1:102" ht="15" customHeight="1" x14ac:dyDescent="0.2">
      <c r="AW91" s="7"/>
      <c r="AX91" s="7"/>
      <c r="AY91" s="4"/>
      <c r="AZ91" s="4"/>
      <c r="CA91" s="10"/>
      <c r="CB91" s="32"/>
      <c r="CC91" s="32"/>
      <c r="CE91" s="11"/>
      <c r="CF91" s="10"/>
      <c r="CJ91" s="11"/>
    </row>
    <row r="92" spans="1:102" ht="15" customHeight="1" x14ac:dyDescent="0.2">
      <c r="AW92" s="7"/>
      <c r="AX92" s="7"/>
      <c r="AY92" s="4"/>
      <c r="AZ92" s="4"/>
      <c r="CA92" s="30"/>
      <c r="CB92" s="32"/>
      <c r="CC92" s="32"/>
      <c r="CE92" s="11"/>
      <c r="CF92" s="10"/>
      <c r="CJ92" s="11"/>
    </row>
    <row r="93" spans="1:102" ht="15" customHeight="1" x14ac:dyDescent="0.2">
      <c r="AW93" s="7"/>
      <c r="AX93" s="7"/>
      <c r="AY93" s="4"/>
      <c r="AZ93" s="4"/>
      <c r="CA93" s="13"/>
      <c r="CB93" s="8"/>
      <c r="CC93" s="8"/>
      <c r="CD93" s="8"/>
      <c r="CE93" s="12"/>
      <c r="CF93" s="13"/>
      <c r="CG93" s="8"/>
      <c r="CH93" s="8"/>
      <c r="CI93" s="8"/>
      <c r="CJ93" s="12"/>
    </row>
    <row r="94" spans="1:102" ht="18" customHeight="1" x14ac:dyDescent="0.2">
      <c r="A94" s="719" t="s">
        <v>229</v>
      </c>
      <c r="B94" s="719"/>
      <c r="C94" s="719"/>
      <c r="D94" s="719"/>
      <c r="E94" s="719"/>
      <c r="F94" s="719"/>
      <c r="G94" s="719"/>
      <c r="H94" s="719"/>
      <c r="I94" s="719"/>
      <c r="J94" s="719"/>
      <c r="K94" s="719"/>
      <c r="L94" s="719"/>
      <c r="M94" s="719"/>
      <c r="N94" s="719"/>
      <c r="O94" s="719"/>
      <c r="P94" s="719"/>
      <c r="Q94" s="719"/>
      <c r="R94" s="719"/>
      <c r="S94" s="719"/>
      <c r="T94" s="719"/>
      <c r="U94" s="719"/>
      <c r="V94" s="719"/>
      <c r="W94" s="719"/>
      <c r="X94" s="719"/>
      <c r="Y94" s="719"/>
      <c r="Z94" s="719"/>
      <c r="AA94" s="719"/>
      <c r="AB94" s="719"/>
      <c r="AC94" s="719"/>
      <c r="AD94" s="719"/>
      <c r="AE94" s="719"/>
      <c r="AF94" s="719"/>
      <c r="AG94" s="719"/>
      <c r="AH94" s="719"/>
      <c r="AI94" s="719"/>
      <c r="AJ94" s="719"/>
      <c r="AK94" s="719"/>
      <c r="AL94" s="719"/>
      <c r="AM94" s="719"/>
      <c r="AN94" s="719"/>
      <c r="AO94" s="719"/>
      <c r="AP94" s="719"/>
      <c r="AQ94" s="719"/>
      <c r="AR94" s="719"/>
      <c r="AS94" s="719"/>
      <c r="AT94" s="719"/>
      <c r="AU94" s="719"/>
      <c r="AV94" s="719"/>
      <c r="AW94" s="719"/>
      <c r="AX94" s="719"/>
      <c r="AY94" s="719"/>
      <c r="AZ94" s="719"/>
      <c r="BA94" s="719"/>
      <c r="BB94" s="719"/>
      <c r="BC94" s="719"/>
      <c r="BD94" s="719"/>
      <c r="BE94" s="719"/>
      <c r="BF94" s="719"/>
      <c r="BG94" s="719"/>
      <c r="BH94" s="719"/>
      <c r="BI94" s="719"/>
      <c r="BJ94" s="719"/>
      <c r="BK94" s="719"/>
      <c r="BL94" s="719"/>
      <c r="BM94" s="719"/>
      <c r="BN94" s="719"/>
      <c r="BO94" s="719"/>
      <c r="BP94" s="719"/>
      <c r="BQ94" s="719"/>
      <c r="BR94" s="719"/>
      <c r="BS94" s="719"/>
      <c r="BT94" s="719"/>
      <c r="BU94" s="719"/>
      <c r="BV94" s="719"/>
      <c r="BW94" s="719"/>
      <c r="BX94" s="719"/>
      <c r="BY94" s="719"/>
      <c r="BZ94" s="719"/>
      <c r="CA94" s="719"/>
      <c r="CB94" s="719"/>
      <c r="CC94" s="719"/>
      <c r="CD94" s="719"/>
      <c r="CE94" s="719"/>
      <c r="CF94" s="719"/>
      <c r="CG94" s="719"/>
      <c r="CH94" s="719"/>
      <c r="CI94" s="719"/>
      <c r="CJ94" s="719"/>
    </row>
  </sheetData>
  <sheetProtection sheet="1" selectLockedCells="1" selectUnlockedCells="1"/>
  <mergeCells count="281">
    <mergeCell ref="AD45:AE46"/>
    <mergeCell ref="BO42:BS42"/>
    <mergeCell ref="AK5:AL7"/>
    <mergeCell ref="CA42:CE42"/>
    <mergeCell ref="BA27:BF27"/>
    <mergeCell ref="BG27:BL27"/>
    <mergeCell ref="BA28:BF38"/>
    <mergeCell ref="BG28:BL38"/>
    <mergeCell ref="BT41:BX42"/>
    <mergeCell ref="CA10:CF10"/>
    <mergeCell ref="CA26:CJ26"/>
    <mergeCell ref="BU20:BZ22"/>
    <mergeCell ref="BA16:BZ17"/>
    <mergeCell ref="BA23:BL23"/>
    <mergeCell ref="BA24:BL25"/>
    <mergeCell ref="BM23:BZ23"/>
    <mergeCell ref="BM24:BZ25"/>
    <mergeCell ref="U41:AG41"/>
    <mergeCell ref="BT27:BZ35"/>
    <mergeCell ref="B15:AZ17"/>
    <mergeCell ref="A39:AV40"/>
    <mergeCell ref="B34:AY37"/>
    <mergeCell ref="C21:E21"/>
    <mergeCell ref="AG21:AJ21"/>
    <mergeCell ref="G21:I21"/>
    <mergeCell ref="C19:AZ20"/>
    <mergeCell ref="A41:G43"/>
    <mergeCell ref="H42:T43"/>
    <mergeCell ref="A18:B21"/>
    <mergeCell ref="K21:N21"/>
    <mergeCell ref="AU21:AZ21"/>
    <mergeCell ref="C18:AZ18"/>
    <mergeCell ref="A13:R14"/>
    <mergeCell ref="BA26:BL26"/>
    <mergeCell ref="BM26:BZ26"/>
    <mergeCell ref="A11:R12"/>
    <mergeCell ref="C1:AJ1"/>
    <mergeCell ref="C2:AJ2"/>
    <mergeCell ref="A3:AZ3"/>
    <mergeCell ref="A4:R4"/>
    <mergeCell ref="AK4:AZ4"/>
    <mergeCell ref="X4:AJ4"/>
    <mergeCell ref="AD7:AE7"/>
    <mergeCell ref="I5:J7"/>
    <mergeCell ref="AM5:AN7"/>
    <mergeCell ref="AO5:AP7"/>
    <mergeCell ref="AQ5:AR7"/>
    <mergeCell ref="AS5:AT7"/>
    <mergeCell ref="AU5:AV7"/>
    <mergeCell ref="AW5:AX7"/>
    <mergeCell ref="AY5:AZ7"/>
    <mergeCell ref="Y6:AD6"/>
    <mergeCell ref="C5:D7"/>
    <mergeCell ref="E5:F7"/>
    <mergeCell ref="A25:B25"/>
    <mergeCell ref="A22:B24"/>
    <mergeCell ref="G5:H7"/>
    <mergeCell ref="Q5:R7"/>
    <mergeCell ref="S10:W10"/>
    <mergeCell ref="X10:AJ10"/>
    <mergeCell ref="A9:R10"/>
    <mergeCell ref="AG7:AH7"/>
    <mergeCell ref="A5:B7"/>
    <mergeCell ref="K5:L7"/>
    <mergeCell ref="M5:N7"/>
    <mergeCell ref="A8:R8"/>
    <mergeCell ref="O5:P7"/>
    <mergeCell ref="Y8:AC8"/>
    <mergeCell ref="X7:AB7"/>
    <mergeCell ref="BA3:CJ3"/>
    <mergeCell ref="CE5:CF5"/>
    <mergeCell ref="CH5:CJ5"/>
    <mergeCell ref="CH8:CJ8"/>
    <mergeCell ref="CA7:CD9"/>
    <mergeCell ref="BA7:BQ7"/>
    <mergeCell ref="BA10:BM10"/>
    <mergeCell ref="CA4:CD6"/>
    <mergeCell ref="CG10:CJ10"/>
    <mergeCell ref="CE8:CF8"/>
    <mergeCell ref="BA8:BQ9"/>
    <mergeCell ref="BR4:BY4"/>
    <mergeCell ref="BA5:BZ6"/>
    <mergeCell ref="BR8:BZ9"/>
    <mergeCell ref="BR7:BZ7"/>
    <mergeCell ref="BN10:BZ10"/>
    <mergeCell ref="BA15:BZ15"/>
    <mergeCell ref="CI24:CJ25"/>
    <mergeCell ref="CC24:CD25"/>
    <mergeCell ref="CG24:CH25"/>
    <mergeCell ref="CA23:CJ23"/>
    <mergeCell ref="CA24:CB25"/>
    <mergeCell ref="BA18:BT18"/>
    <mergeCell ref="BU18:BZ18"/>
    <mergeCell ref="CE24:CF25"/>
    <mergeCell ref="CA15:CJ16"/>
    <mergeCell ref="CA17:CE19"/>
    <mergeCell ref="CF17:CJ19"/>
    <mergeCell ref="CA20:CE22"/>
    <mergeCell ref="CF20:CG22"/>
    <mergeCell ref="CH20:CH22"/>
    <mergeCell ref="CI20:CJ22"/>
    <mergeCell ref="A47:CJ47"/>
    <mergeCell ref="AF45:AF46"/>
    <mergeCell ref="AH45:AV46"/>
    <mergeCell ref="BU19:BZ19"/>
    <mergeCell ref="BA19:BT22"/>
    <mergeCell ref="CA27:CJ35"/>
    <mergeCell ref="CA41:CJ41"/>
    <mergeCell ref="BM27:BS35"/>
    <mergeCell ref="AK21:AO21"/>
    <mergeCell ref="AQ21:AS21"/>
    <mergeCell ref="AH42:AV43"/>
    <mergeCell ref="BY44:BZ44"/>
    <mergeCell ref="U42:AG43"/>
    <mergeCell ref="V45:Y46"/>
    <mergeCell ref="AH44:AV44"/>
    <mergeCell ref="Z45:Z46"/>
    <mergeCell ref="AA45:AB46"/>
    <mergeCell ref="AC45:AC46"/>
    <mergeCell ref="U44:AG44"/>
    <mergeCell ref="BN36:CI38"/>
    <mergeCell ref="CF42:CJ42"/>
    <mergeCell ref="C22:AZ25"/>
    <mergeCell ref="AH41:AV41"/>
    <mergeCell ref="H41:T41"/>
    <mergeCell ref="BT11:BU12"/>
    <mergeCell ref="BV11:BV12"/>
    <mergeCell ref="BW11:BX12"/>
    <mergeCell ref="BY11:BY12"/>
    <mergeCell ref="CG14:CJ14"/>
    <mergeCell ref="CA14:CB14"/>
    <mergeCell ref="CC14:CF14"/>
    <mergeCell ref="CA11:CB11"/>
    <mergeCell ref="CC11:CF11"/>
    <mergeCell ref="CG11:CJ11"/>
    <mergeCell ref="CA12:CB13"/>
    <mergeCell ref="CC12:CF13"/>
    <mergeCell ref="CG12:CJ13"/>
    <mergeCell ref="S11:W11"/>
    <mergeCell ref="U12:U13"/>
    <mergeCell ref="Y12:AC13"/>
    <mergeCell ref="AE12:AI13"/>
    <mergeCell ref="BB13:BF14"/>
    <mergeCell ref="BO13:BS14"/>
    <mergeCell ref="BO11:BR12"/>
    <mergeCell ref="BS11:BS12"/>
    <mergeCell ref="BG11:BH12"/>
    <mergeCell ref="BI11:BI12"/>
    <mergeCell ref="BJ11:BK12"/>
    <mergeCell ref="BL11:BL12"/>
    <mergeCell ref="BB11:BE12"/>
    <mergeCell ref="BF11:BF12"/>
    <mergeCell ref="S14:W14"/>
    <mergeCell ref="C48:AJ48"/>
    <mergeCell ref="C49:AJ49"/>
    <mergeCell ref="A50:AZ50"/>
    <mergeCell ref="BA50:CJ50"/>
    <mergeCell ref="A51:R51"/>
    <mergeCell ref="X51:AJ51"/>
    <mergeCell ref="AK51:AZ51"/>
    <mergeCell ref="BR51:BY51"/>
    <mergeCell ref="CA51:CD53"/>
    <mergeCell ref="A52:B54"/>
    <mergeCell ref="C52:D54"/>
    <mergeCell ref="E52:F54"/>
    <mergeCell ref="G52:H54"/>
    <mergeCell ref="I52:J54"/>
    <mergeCell ref="K52:L54"/>
    <mergeCell ref="M52:N54"/>
    <mergeCell ref="O52:P54"/>
    <mergeCell ref="Q52:R54"/>
    <mergeCell ref="AK52:AL54"/>
    <mergeCell ref="AM52:AN54"/>
    <mergeCell ref="AO52:AP54"/>
    <mergeCell ref="AQ52:AR54"/>
    <mergeCell ref="AS52:AT54"/>
    <mergeCell ref="AU52:AV54"/>
    <mergeCell ref="AW52:AX54"/>
    <mergeCell ref="AY52:AZ54"/>
    <mergeCell ref="BA52:BZ53"/>
    <mergeCell ref="CE52:CF52"/>
    <mergeCell ref="CH52:CJ52"/>
    <mergeCell ref="Y53:AD53"/>
    <mergeCell ref="X54:AB54"/>
    <mergeCell ref="AD54:AE54"/>
    <mergeCell ref="AG54:AH54"/>
    <mergeCell ref="BA54:BQ54"/>
    <mergeCell ref="BR54:BZ54"/>
    <mergeCell ref="CA54:CD56"/>
    <mergeCell ref="CE55:CF55"/>
    <mergeCell ref="CH55:CJ55"/>
    <mergeCell ref="CA57:CF57"/>
    <mergeCell ref="CG57:CJ57"/>
    <mergeCell ref="BI58:BI59"/>
    <mergeCell ref="BJ58:BK59"/>
    <mergeCell ref="BL58:BL59"/>
    <mergeCell ref="BO58:BR59"/>
    <mergeCell ref="A58:R58"/>
    <mergeCell ref="A59:R61"/>
    <mergeCell ref="CA58:CB58"/>
    <mergeCell ref="CC58:CF58"/>
    <mergeCell ref="CG58:CJ58"/>
    <mergeCell ref="CA59:CB60"/>
    <mergeCell ref="CC59:CF60"/>
    <mergeCell ref="CG59:CJ60"/>
    <mergeCell ref="CA61:CB61"/>
    <mergeCell ref="CC61:CF61"/>
    <mergeCell ref="CG61:CJ61"/>
    <mergeCell ref="A55:R55"/>
    <mergeCell ref="Y55:AC55"/>
    <mergeCell ref="BA55:BQ56"/>
    <mergeCell ref="BR55:BZ56"/>
    <mergeCell ref="BS58:BS59"/>
    <mergeCell ref="BT58:BU59"/>
    <mergeCell ref="BV58:BV59"/>
    <mergeCell ref="BW58:BX59"/>
    <mergeCell ref="BY58:BY59"/>
    <mergeCell ref="U59:U60"/>
    <mergeCell ref="Y59:AC60"/>
    <mergeCell ref="AE59:AI60"/>
    <mergeCell ref="BB60:BF61"/>
    <mergeCell ref="BO60:BS61"/>
    <mergeCell ref="S61:W61"/>
    <mergeCell ref="S58:W58"/>
    <mergeCell ref="BB58:BE59"/>
    <mergeCell ref="BF58:BF59"/>
    <mergeCell ref="BG58:BH59"/>
    <mergeCell ref="A56:R57"/>
    <mergeCell ref="S57:W57"/>
    <mergeCell ref="X57:AJ57"/>
    <mergeCell ref="BA57:BM57"/>
    <mergeCell ref="BN57:BZ57"/>
    <mergeCell ref="B62:AZ64"/>
    <mergeCell ref="BA62:BZ62"/>
    <mergeCell ref="CA62:CJ63"/>
    <mergeCell ref="BA63:BZ64"/>
    <mergeCell ref="CA64:CJ69"/>
    <mergeCell ref="A65:B68"/>
    <mergeCell ref="C65:AZ65"/>
    <mergeCell ref="BA65:BT65"/>
    <mergeCell ref="BU65:BZ65"/>
    <mergeCell ref="C66:AZ67"/>
    <mergeCell ref="BA66:BT69"/>
    <mergeCell ref="BU66:BZ66"/>
    <mergeCell ref="BU67:BZ69"/>
    <mergeCell ref="C68:E68"/>
    <mergeCell ref="G68:I68"/>
    <mergeCell ref="K68:N68"/>
    <mergeCell ref="AG68:AJ68"/>
    <mergeCell ref="AK68:AO68"/>
    <mergeCell ref="AQ68:AS68"/>
    <mergeCell ref="AU68:AZ68"/>
    <mergeCell ref="A69:B71"/>
    <mergeCell ref="C69:AZ72"/>
    <mergeCell ref="BA70:BL70"/>
    <mergeCell ref="BM70:BZ70"/>
    <mergeCell ref="CA70:CJ70"/>
    <mergeCell ref="BA71:BL72"/>
    <mergeCell ref="BM71:BZ72"/>
    <mergeCell ref="CA71:CB72"/>
    <mergeCell ref="CC71:CD72"/>
    <mergeCell ref="CE71:CF72"/>
    <mergeCell ref="CG71:CH72"/>
    <mergeCell ref="CI71:CJ72"/>
    <mergeCell ref="A72:B72"/>
    <mergeCell ref="B81:AZ84"/>
    <mergeCell ref="BN83:CI85"/>
    <mergeCell ref="CA88:CJ88"/>
    <mergeCell ref="CA89:CE89"/>
    <mergeCell ref="CF89:CJ89"/>
    <mergeCell ref="A94:CJ94"/>
    <mergeCell ref="BA73:BL73"/>
    <mergeCell ref="BM73:BZ73"/>
    <mergeCell ref="CA73:CJ73"/>
    <mergeCell ref="BA74:BF74"/>
    <mergeCell ref="BG74:BL74"/>
    <mergeCell ref="BM74:BS82"/>
    <mergeCell ref="BT74:BZ82"/>
    <mergeCell ref="CA74:CJ82"/>
    <mergeCell ref="BA75:BF85"/>
    <mergeCell ref="BG75:BL85"/>
  </mergeCells>
  <phoneticPr fontId="1"/>
  <printOptions horizontalCentered="1" verticalCentered="1"/>
  <pageMargins left="0.19685039370078741" right="0.19685039370078741" top="0.19685039370078741" bottom="0.19685039370078741" header="0.19685039370078741" footer="0.19685039370078741"/>
  <pageSetup paperSize="9" scale="76" fitToHeight="2" orientation="landscape" r:id="rId1"/>
  <headerFooter alignWithMargins="0"/>
  <rowBreaks count="1" manualBreakCount="1">
    <brk id="47" max="8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9" tint="0.59999389629810485"/>
    <pageSetUpPr fitToPage="1"/>
  </sheetPr>
  <dimension ref="A1:CX51"/>
  <sheetViews>
    <sheetView zoomScaleNormal="100" workbookViewId="0">
      <selection activeCell="A12" sqref="A12:R14"/>
    </sheetView>
  </sheetViews>
  <sheetFormatPr defaultColWidth="9" defaultRowHeight="12" x14ac:dyDescent="0.2"/>
  <cols>
    <col min="1" max="1" width="1.26953125" style="9" customWidth="1"/>
    <col min="2" max="2" width="3.453125" style="9" customWidth="1"/>
    <col min="3" max="11" width="2.1796875" style="9" customWidth="1"/>
    <col min="12" max="13" width="2" style="9" customWidth="1"/>
    <col min="14" max="18" width="2.1796875" style="9" customWidth="1"/>
    <col min="19" max="19" width="1.7265625" style="9" customWidth="1"/>
    <col min="20" max="20" width="2.453125" style="9" customWidth="1"/>
    <col min="21" max="34" width="2.1796875" style="9" customWidth="1"/>
    <col min="35" max="35" width="3.7265625" style="9" customWidth="1"/>
    <col min="36" max="36" width="2.1796875" style="9" customWidth="1"/>
    <col min="37" max="52" width="1.453125" style="9" customWidth="1"/>
    <col min="53" max="111" width="2.26953125" style="9" customWidth="1"/>
    <col min="112" max="16384" width="9" style="9"/>
  </cols>
  <sheetData>
    <row r="1" spans="1:102" ht="23.5" x14ac:dyDescent="0.2">
      <c r="C1" s="1007" t="s">
        <v>359</v>
      </c>
      <c r="D1" s="1007"/>
      <c r="E1" s="1007"/>
      <c r="F1" s="1007"/>
      <c r="G1" s="1007"/>
      <c r="H1" s="1007"/>
      <c r="I1" s="1007"/>
      <c r="J1" s="1007"/>
      <c r="K1" s="1007"/>
      <c r="L1" s="1007"/>
      <c r="M1" s="1007"/>
      <c r="N1" s="1007"/>
      <c r="O1" s="1007"/>
      <c r="P1" s="1007"/>
      <c r="Q1" s="1007"/>
      <c r="R1" s="1007"/>
      <c r="S1" s="1007"/>
      <c r="T1" s="1007"/>
      <c r="U1" s="1007"/>
      <c r="V1" s="1007"/>
      <c r="W1" s="1007"/>
      <c r="X1" s="1007"/>
      <c r="Y1" s="1007"/>
      <c r="Z1" s="1007"/>
      <c r="AA1" s="1007"/>
      <c r="AB1" s="1007"/>
      <c r="AC1" s="1007"/>
      <c r="AD1" s="1007"/>
      <c r="AE1" s="1007"/>
      <c r="AF1" s="1007"/>
      <c r="AG1" s="1007"/>
      <c r="AH1" s="1007"/>
      <c r="AI1" s="1007"/>
      <c r="AJ1" s="1007"/>
    </row>
    <row r="2" spans="1:102" ht="17.25" customHeight="1" thickBot="1" x14ac:dyDescent="0.25">
      <c r="C2" s="742" t="s">
        <v>226</v>
      </c>
      <c r="D2" s="742"/>
      <c r="E2" s="742"/>
      <c r="F2" s="742"/>
      <c r="G2" s="742"/>
      <c r="H2" s="742"/>
      <c r="I2" s="742"/>
      <c r="J2" s="742"/>
      <c r="K2" s="742"/>
      <c r="L2" s="742"/>
      <c r="M2" s="742"/>
      <c r="N2" s="742"/>
      <c r="O2" s="742"/>
      <c r="P2" s="742"/>
      <c r="Q2" s="742"/>
      <c r="R2" s="742"/>
      <c r="S2" s="742"/>
      <c r="T2" s="742"/>
      <c r="U2" s="742"/>
      <c r="V2" s="742"/>
      <c r="W2" s="742"/>
      <c r="X2" s="742"/>
      <c r="Y2" s="742"/>
      <c r="Z2" s="742"/>
      <c r="AA2" s="742"/>
      <c r="AB2" s="742"/>
      <c r="AC2" s="742"/>
      <c r="AD2" s="742"/>
      <c r="AE2" s="742"/>
      <c r="AF2" s="742"/>
      <c r="AG2" s="742"/>
      <c r="AH2" s="742"/>
      <c r="AI2" s="742"/>
      <c r="AJ2" s="742"/>
    </row>
    <row r="3" spans="1:102" ht="18.75" customHeight="1" thickTop="1" x14ac:dyDescent="0.2">
      <c r="A3" s="1008" t="s">
        <v>144</v>
      </c>
      <c r="B3" s="1009"/>
      <c r="C3" s="1009"/>
      <c r="D3" s="1009"/>
      <c r="E3" s="1009"/>
      <c r="F3" s="1009"/>
      <c r="G3" s="1009"/>
      <c r="H3" s="1009"/>
      <c r="I3" s="1009"/>
      <c r="J3" s="1009"/>
      <c r="K3" s="1009"/>
      <c r="L3" s="1009"/>
      <c r="M3" s="1009"/>
      <c r="N3" s="1009"/>
      <c r="O3" s="1009"/>
      <c r="P3" s="1009"/>
      <c r="Q3" s="1009"/>
      <c r="R3" s="1009"/>
      <c r="S3" s="1009"/>
      <c r="T3" s="1009"/>
      <c r="U3" s="1009"/>
      <c r="V3" s="1009"/>
      <c r="W3" s="1009"/>
      <c r="X3" s="1009"/>
      <c r="Y3" s="1009"/>
      <c r="Z3" s="1009"/>
      <c r="AA3" s="1009"/>
      <c r="AB3" s="1009"/>
      <c r="AC3" s="1009"/>
      <c r="AD3" s="1009"/>
      <c r="AE3" s="1009"/>
      <c r="AF3" s="1009"/>
      <c r="AG3" s="1009"/>
      <c r="AH3" s="1009"/>
      <c r="AI3" s="1009"/>
      <c r="AJ3" s="1009"/>
      <c r="AK3" s="1009"/>
      <c r="AL3" s="1009"/>
      <c r="AM3" s="1009"/>
      <c r="AN3" s="1009"/>
      <c r="AO3" s="1009"/>
      <c r="AP3" s="1009"/>
      <c r="AQ3" s="1009"/>
      <c r="AR3" s="1009"/>
      <c r="AS3" s="1009"/>
      <c r="AT3" s="1009"/>
      <c r="AU3" s="1009"/>
      <c r="AV3" s="1009"/>
      <c r="AW3" s="1009"/>
      <c r="AX3" s="1009"/>
      <c r="AY3" s="1009"/>
      <c r="AZ3" s="1649"/>
      <c r="BA3" s="1010" t="s">
        <v>145</v>
      </c>
      <c r="BB3" s="1009"/>
      <c r="BC3" s="1009"/>
      <c r="BD3" s="1009"/>
      <c r="BE3" s="1009"/>
      <c r="BF3" s="1009"/>
      <c r="BG3" s="1009"/>
      <c r="BH3" s="1009"/>
      <c r="BI3" s="1009"/>
      <c r="BJ3" s="1009"/>
      <c r="BK3" s="1009"/>
      <c r="BL3" s="1009"/>
      <c r="BM3" s="1009"/>
      <c r="BN3" s="1009"/>
      <c r="BO3" s="1009"/>
      <c r="BP3" s="1009"/>
      <c r="BQ3" s="1009"/>
      <c r="BR3" s="1009"/>
      <c r="BS3" s="1009"/>
      <c r="BT3" s="1009"/>
      <c r="BU3" s="1009"/>
      <c r="BV3" s="1009"/>
      <c r="BW3" s="1009"/>
      <c r="BX3" s="1009"/>
      <c r="BY3" s="1009"/>
      <c r="BZ3" s="1009"/>
      <c r="CA3" s="1009"/>
      <c r="CB3" s="1009"/>
      <c r="CC3" s="1009"/>
      <c r="CD3" s="1009"/>
      <c r="CE3" s="1009"/>
      <c r="CF3" s="1009"/>
      <c r="CG3" s="1009"/>
      <c r="CH3" s="1009"/>
      <c r="CI3" s="1009"/>
      <c r="CJ3" s="1011"/>
      <c r="CK3" s="32"/>
      <c r="CL3" s="32"/>
      <c r="CM3" s="32"/>
      <c r="CN3" s="32"/>
      <c r="CO3" s="32"/>
      <c r="CP3" s="32"/>
      <c r="CQ3" s="32"/>
      <c r="CR3" s="32"/>
      <c r="CS3" s="32"/>
      <c r="CT3" s="32"/>
      <c r="CU3" s="32"/>
      <c r="CV3" s="32"/>
      <c r="CW3" s="32"/>
      <c r="CX3" s="32"/>
    </row>
    <row r="4" spans="1:102" ht="15" customHeight="1" x14ac:dyDescent="0.25">
      <c r="A4" s="1012" t="s">
        <v>146</v>
      </c>
      <c r="B4" s="1013"/>
      <c r="C4" s="1013"/>
      <c r="D4" s="1013"/>
      <c r="E4" s="1013"/>
      <c r="F4" s="1013"/>
      <c r="G4" s="1013"/>
      <c r="H4" s="1013"/>
      <c r="I4" s="1013"/>
      <c r="J4" s="1013"/>
      <c r="K4" s="1013"/>
      <c r="L4" s="1013"/>
      <c r="M4" s="1013"/>
      <c r="N4" s="1013"/>
      <c r="O4" s="1013"/>
      <c r="P4" s="1013"/>
      <c r="Q4" s="1013"/>
      <c r="R4" s="1014"/>
      <c r="S4" s="98"/>
      <c r="T4" s="92"/>
      <c r="U4" s="92"/>
      <c r="V4" s="92"/>
      <c r="W4" s="100"/>
      <c r="X4" s="1015" t="s">
        <v>147</v>
      </c>
      <c r="Y4" s="959"/>
      <c r="Z4" s="959"/>
      <c r="AA4" s="959"/>
      <c r="AB4" s="959"/>
      <c r="AC4" s="959"/>
      <c r="AD4" s="959"/>
      <c r="AE4" s="959"/>
      <c r="AF4" s="959"/>
      <c r="AG4" s="959"/>
      <c r="AH4" s="959"/>
      <c r="AI4" s="959"/>
      <c r="AJ4" s="960"/>
      <c r="AK4" s="1016" t="s">
        <v>148</v>
      </c>
      <c r="AL4" s="1017"/>
      <c r="AM4" s="1017"/>
      <c r="AN4" s="1017"/>
      <c r="AO4" s="1017"/>
      <c r="AP4" s="1017"/>
      <c r="AQ4" s="1017"/>
      <c r="AR4" s="1017"/>
      <c r="AS4" s="1017"/>
      <c r="AT4" s="1017"/>
      <c r="AU4" s="1017"/>
      <c r="AV4" s="1017"/>
      <c r="AW4" s="1017"/>
      <c r="AX4" s="1017"/>
      <c r="AY4" s="1017"/>
      <c r="AZ4" s="1018"/>
      <c r="BA4" s="101" t="s">
        <v>149</v>
      </c>
      <c r="BB4" s="15"/>
      <c r="BC4" s="15"/>
      <c r="BD4" s="15"/>
      <c r="BE4" s="15"/>
      <c r="BF4" s="15"/>
      <c r="BG4" s="15"/>
      <c r="BH4" s="15"/>
      <c r="BI4" s="15"/>
      <c r="BJ4" s="15"/>
      <c r="BK4" s="15"/>
      <c r="BL4" s="15"/>
      <c r="BM4" s="15"/>
      <c r="BN4" s="15"/>
      <c r="BO4" s="15"/>
      <c r="BP4" s="15"/>
      <c r="BQ4" s="15"/>
      <c r="BR4" s="1019" t="str">
        <f>指定登録依頼書!BR4</f>
        <v/>
      </c>
      <c r="BS4" s="1020"/>
      <c r="BT4" s="1020"/>
      <c r="BU4" s="1020"/>
      <c r="BV4" s="1020"/>
      <c r="BW4" s="1020"/>
      <c r="BX4" s="1020"/>
      <c r="BY4" s="1020"/>
      <c r="BZ4" s="78" t="str">
        <f>指定登録依頼書!BZ4</f>
        <v/>
      </c>
      <c r="CA4" s="1021" t="s">
        <v>150</v>
      </c>
      <c r="CB4" s="1022"/>
      <c r="CC4" s="1022"/>
      <c r="CD4" s="1023"/>
      <c r="CE4" s="106"/>
      <c r="CF4" s="106"/>
      <c r="CG4" s="106"/>
      <c r="CH4" s="106"/>
      <c r="CI4" s="106"/>
      <c r="CJ4" s="109"/>
      <c r="CK4" s="33"/>
      <c r="CL4" s="3"/>
    </row>
    <row r="5" spans="1:102" ht="15.75" customHeight="1" x14ac:dyDescent="0.2">
      <c r="A5" s="1030" t="str">
        <f>指定登録依頼書!A5</f>
        <v/>
      </c>
      <c r="B5" s="1031"/>
      <c r="C5" s="1031" t="str">
        <f>指定登録依頼書!C5</f>
        <v/>
      </c>
      <c r="D5" s="1031"/>
      <c r="E5" s="1034" t="s">
        <v>33</v>
      </c>
      <c r="F5" s="1034"/>
      <c r="G5" s="1031" t="str">
        <f>指定登録依頼書!G5</f>
        <v/>
      </c>
      <c r="H5" s="1031"/>
      <c r="I5" s="1031" t="str">
        <f>指定登録依頼書!I5</f>
        <v/>
      </c>
      <c r="J5" s="1031"/>
      <c r="K5" s="1031" t="str">
        <f>指定登録依頼書!K5</f>
        <v/>
      </c>
      <c r="L5" s="1031"/>
      <c r="M5" s="1031" t="str">
        <f>指定登録依頼書!M5</f>
        <v/>
      </c>
      <c r="N5" s="1031"/>
      <c r="O5" s="1031" t="str">
        <f>指定登録依頼書!O5</f>
        <v/>
      </c>
      <c r="P5" s="1031"/>
      <c r="Q5" s="1031" t="str">
        <f>指定登録依頼書!Q5</f>
        <v/>
      </c>
      <c r="R5" s="1036"/>
      <c r="S5" s="107"/>
      <c r="T5" s="7"/>
      <c r="U5" s="7"/>
      <c r="V5" s="7"/>
      <c r="W5" s="108"/>
      <c r="X5" s="4"/>
      <c r="Y5" s="4"/>
      <c r="Z5" s="4"/>
      <c r="AA5" s="4"/>
      <c r="AB5" s="4"/>
      <c r="AD5" s="18"/>
      <c r="AE5" s="4"/>
      <c r="AG5" s="4"/>
      <c r="AH5" s="4"/>
      <c r="AJ5" s="94"/>
      <c r="AK5" s="1038" t="str">
        <f>指定登録依頼書!AK5</f>
        <v/>
      </c>
      <c r="AL5" s="983"/>
      <c r="AM5" s="982" t="str">
        <f>指定登録依頼書!AM5</f>
        <v/>
      </c>
      <c r="AN5" s="983"/>
      <c r="AO5" s="982" t="str">
        <f>指定登録依頼書!AO5</f>
        <v/>
      </c>
      <c r="AP5" s="983"/>
      <c r="AQ5" s="982" t="str">
        <f>指定登録依頼書!AQ5</f>
        <v/>
      </c>
      <c r="AR5" s="983"/>
      <c r="AS5" s="982" t="str">
        <f>指定登録依頼書!AS5</f>
        <v/>
      </c>
      <c r="AT5" s="983"/>
      <c r="AU5" s="982" t="str">
        <f>指定登録依頼書!AU5</f>
        <v/>
      </c>
      <c r="AV5" s="983"/>
      <c r="AW5" s="982" t="str">
        <f>指定登録依頼書!AW5</f>
        <v/>
      </c>
      <c r="AX5" s="983"/>
      <c r="AY5" s="982" t="str">
        <f>指定登録依頼書!AY5</f>
        <v/>
      </c>
      <c r="AZ5" s="988"/>
      <c r="BA5" s="991" t="str">
        <f>指定登録依頼書!BA5</f>
        <v/>
      </c>
      <c r="BB5" s="992"/>
      <c r="BC5" s="992"/>
      <c r="BD5" s="992"/>
      <c r="BE5" s="992"/>
      <c r="BF5" s="992"/>
      <c r="BG5" s="992"/>
      <c r="BH5" s="992"/>
      <c r="BI5" s="992"/>
      <c r="BJ5" s="992"/>
      <c r="BK5" s="992"/>
      <c r="BL5" s="992"/>
      <c r="BM5" s="992"/>
      <c r="BN5" s="992"/>
      <c r="BO5" s="992"/>
      <c r="BP5" s="992"/>
      <c r="BQ5" s="992"/>
      <c r="BR5" s="992"/>
      <c r="BS5" s="992"/>
      <c r="BT5" s="992"/>
      <c r="BU5" s="992"/>
      <c r="BV5" s="992"/>
      <c r="BW5" s="992"/>
      <c r="BX5" s="992"/>
      <c r="BY5" s="992"/>
      <c r="BZ5" s="993"/>
      <c r="CA5" s="1024"/>
      <c r="CB5" s="1025"/>
      <c r="CC5" s="1025"/>
      <c r="CD5" s="1026"/>
      <c r="CE5" s="970" t="str">
        <f>IF(★入力シート★!AA77,"■","□") &amp; "有"</f>
        <v>□有</v>
      </c>
      <c r="CF5" s="970"/>
      <c r="CG5" s="7" t="s">
        <v>151</v>
      </c>
      <c r="CH5" s="742" t="str">
        <f>IF(★入力シート★!AB77,"■","□") &amp; "無"</f>
        <v>□無</v>
      </c>
      <c r="CI5" s="742"/>
      <c r="CJ5" s="971"/>
      <c r="CL5" s="29"/>
      <c r="CM5" s="29"/>
      <c r="CN5" s="29"/>
      <c r="CO5" s="29"/>
      <c r="CP5" s="29"/>
      <c r="CS5" s="28"/>
      <c r="CT5" s="28"/>
      <c r="CU5" s="28"/>
      <c r="CV5" s="28"/>
      <c r="CW5" s="28"/>
    </row>
    <row r="6" spans="1:102" ht="15.75" customHeight="1" x14ac:dyDescent="0.2">
      <c r="A6" s="1030"/>
      <c r="B6" s="1031"/>
      <c r="C6" s="1031"/>
      <c r="D6" s="1031"/>
      <c r="E6" s="1034"/>
      <c r="F6" s="1034"/>
      <c r="G6" s="1031"/>
      <c r="H6" s="1031"/>
      <c r="I6" s="1031"/>
      <c r="J6" s="1031"/>
      <c r="K6" s="1031"/>
      <c r="L6" s="1031"/>
      <c r="M6" s="1031"/>
      <c r="N6" s="1031"/>
      <c r="O6" s="1031"/>
      <c r="P6" s="1031"/>
      <c r="Q6" s="1031"/>
      <c r="R6" s="1036"/>
      <c r="S6" s="107"/>
      <c r="T6" s="7"/>
      <c r="U6" s="7"/>
      <c r="V6" s="7"/>
      <c r="W6" s="108"/>
      <c r="X6" s="4"/>
      <c r="Y6" s="997" t="str">
        <f>指定登録依頼書!Y6</f>
        <v/>
      </c>
      <c r="Z6" s="997"/>
      <c r="AA6" s="997"/>
      <c r="AB6" s="997"/>
      <c r="AC6" s="997"/>
      <c r="AD6" s="997"/>
      <c r="AE6" s="4"/>
      <c r="AF6" s="4"/>
      <c r="AG6" s="4"/>
      <c r="AH6" s="4"/>
      <c r="AI6" s="4"/>
      <c r="AJ6" s="94"/>
      <c r="AK6" s="760"/>
      <c r="AL6" s="985"/>
      <c r="AM6" s="984"/>
      <c r="AN6" s="985"/>
      <c r="AO6" s="984"/>
      <c r="AP6" s="985"/>
      <c r="AQ6" s="984"/>
      <c r="AR6" s="985"/>
      <c r="AS6" s="984"/>
      <c r="AT6" s="985"/>
      <c r="AU6" s="984"/>
      <c r="AV6" s="985"/>
      <c r="AW6" s="984"/>
      <c r="AX6" s="985"/>
      <c r="AY6" s="984"/>
      <c r="AZ6" s="989"/>
      <c r="BA6" s="994"/>
      <c r="BB6" s="995"/>
      <c r="BC6" s="995"/>
      <c r="BD6" s="995"/>
      <c r="BE6" s="995"/>
      <c r="BF6" s="995"/>
      <c r="BG6" s="995"/>
      <c r="BH6" s="995"/>
      <c r="BI6" s="995"/>
      <c r="BJ6" s="995"/>
      <c r="BK6" s="995"/>
      <c r="BL6" s="995"/>
      <c r="BM6" s="995"/>
      <c r="BN6" s="995"/>
      <c r="BO6" s="995"/>
      <c r="BP6" s="995"/>
      <c r="BQ6" s="995"/>
      <c r="BR6" s="995"/>
      <c r="BS6" s="995"/>
      <c r="BT6" s="995"/>
      <c r="BU6" s="995"/>
      <c r="BV6" s="995"/>
      <c r="BW6" s="995"/>
      <c r="BX6" s="995"/>
      <c r="BY6" s="995"/>
      <c r="BZ6" s="996"/>
      <c r="CA6" s="1027"/>
      <c r="CB6" s="1028"/>
      <c r="CC6" s="1028"/>
      <c r="CD6" s="1029"/>
      <c r="CE6" s="103"/>
      <c r="CF6" s="103"/>
      <c r="CG6" s="103"/>
      <c r="CH6" s="35"/>
      <c r="CI6" s="35"/>
      <c r="CJ6" s="110"/>
      <c r="CK6" s="7"/>
      <c r="CL6" s="3"/>
    </row>
    <row r="7" spans="1:102" ht="15" customHeight="1" x14ac:dyDescent="0.2">
      <c r="A7" s="1032"/>
      <c r="B7" s="1033"/>
      <c r="C7" s="1033"/>
      <c r="D7" s="1033"/>
      <c r="E7" s="1035"/>
      <c r="F7" s="1035"/>
      <c r="G7" s="1033"/>
      <c r="H7" s="1033"/>
      <c r="I7" s="1033"/>
      <c r="J7" s="1033"/>
      <c r="K7" s="1033"/>
      <c r="L7" s="1033"/>
      <c r="M7" s="1033"/>
      <c r="N7" s="1033"/>
      <c r="O7" s="1033"/>
      <c r="P7" s="1033"/>
      <c r="Q7" s="1033"/>
      <c r="R7" s="1037"/>
      <c r="S7" s="107"/>
      <c r="T7" s="7"/>
      <c r="U7" s="7"/>
      <c r="V7" s="7"/>
      <c r="W7" s="108"/>
      <c r="X7" s="760" t="str">
        <f>指定登録依頼書!X7</f>
        <v xml:space="preserve">0 </v>
      </c>
      <c r="Y7" s="761"/>
      <c r="Z7" s="761"/>
      <c r="AA7" s="761"/>
      <c r="AB7" s="761"/>
      <c r="AC7" s="32" t="s">
        <v>15</v>
      </c>
      <c r="AD7" s="761" t="str">
        <f>指定登録依頼書!AD7</f>
        <v/>
      </c>
      <c r="AE7" s="761"/>
      <c r="AF7" s="32" t="s">
        <v>16</v>
      </c>
      <c r="AG7" s="761" t="str">
        <f>指定登録依頼書!AG7</f>
        <v/>
      </c>
      <c r="AH7" s="761"/>
      <c r="AI7" s="32" t="s">
        <v>17</v>
      </c>
      <c r="AJ7" s="94"/>
      <c r="AK7" s="1039"/>
      <c r="AL7" s="987"/>
      <c r="AM7" s="986"/>
      <c r="AN7" s="987"/>
      <c r="AO7" s="986"/>
      <c r="AP7" s="987"/>
      <c r="AQ7" s="986"/>
      <c r="AR7" s="987"/>
      <c r="AS7" s="986"/>
      <c r="AT7" s="987"/>
      <c r="AU7" s="986"/>
      <c r="AV7" s="987"/>
      <c r="AW7" s="986"/>
      <c r="AX7" s="987"/>
      <c r="AY7" s="986"/>
      <c r="AZ7" s="990"/>
      <c r="BA7" s="917" t="s">
        <v>152</v>
      </c>
      <c r="BB7" s="791"/>
      <c r="BC7" s="791"/>
      <c r="BD7" s="791"/>
      <c r="BE7" s="791"/>
      <c r="BF7" s="791"/>
      <c r="BG7" s="791"/>
      <c r="BH7" s="791"/>
      <c r="BI7" s="791"/>
      <c r="BJ7" s="791"/>
      <c r="BK7" s="791"/>
      <c r="BL7" s="791"/>
      <c r="BM7" s="791"/>
      <c r="BN7" s="791"/>
      <c r="BO7" s="791"/>
      <c r="BP7" s="791"/>
      <c r="BQ7" s="791"/>
      <c r="BR7" s="791" t="s">
        <v>35</v>
      </c>
      <c r="BS7" s="791"/>
      <c r="BT7" s="791"/>
      <c r="BU7" s="791"/>
      <c r="BV7" s="791"/>
      <c r="BW7" s="791"/>
      <c r="BX7" s="791"/>
      <c r="BY7" s="791"/>
      <c r="BZ7" s="792"/>
      <c r="CA7" s="998" t="s">
        <v>349</v>
      </c>
      <c r="CB7" s="999"/>
      <c r="CC7" s="999"/>
      <c r="CD7" s="1000"/>
      <c r="CE7" s="106"/>
      <c r="CF7" s="106"/>
      <c r="CG7" s="106"/>
      <c r="CH7" s="102"/>
      <c r="CI7" s="102"/>
      <c r="CJ7" s="111"/>
      <c r="CK7" s="3"/>
      <c r="CL7" s="3"/>
    </row>
    <row r="8" spans="1:102" ht="15" customHeight="1" x14ac:dyDescent="0.2">
      <c r="A8" s="958" t="s">
        <v>154</v>
      </c>
      <c r="B8" s="959"/>
      <c r="C8" s="959"/>
      <c r="D8" s="959"/>
      <c r="E8" s="959"/>
      <c r="F8" s="959"/>
      <c r="G8" s="959"/>
      <c r="H8" s="959"/>
      <c r="I8" s="959"/>
      <c r="J8" s="959"/>
      <c r="K8" s="959"/>
      <c r="L8" s="959"/>
      <c r="M8" s="959"/>
      <c r="N8" s="959"/>
      <c r="O8" s="959"/>
      <c r="P8" s="959"/>
      <c r="Q8" s="959"/>
      <c r="R8" s="960"/>
      <c r="S8" s="107"/>
      <c r="T8" s="7"/>
      <c r="U8" s="7"/>
      <c r="V8" s="7"/>
      <c r="W8" s="108"/>
      <c r="X8" s="4"/>
      <c r="Y8" s="961" t="e">
        <f>指定登録依頼書!Y8</f>
        <v>#VALUE!</v>
      </c>
      <c r="Z8" s="961"/>
      <c r="AA8" s="961"/>
      <c r="AB8" s="961"/>
      <c r="AC8" s="961"/>
      <c r="AD8" s="195"/>
      <c r="AE8" s="195"/>
      <c r="AF8" s="195"/>
      <c r="AG8" s="195"/>
      <c r="AH8" s="195"/>
      <c r="AI8" s="195"/>
      <c r="AJ8" s="94"/>
      <c r="AK8" s="88"/>
      <c r="AL8" s="89"/>
      <c r="AM8" s="89"/>
      <c r="AN8" s="89"/>
      <c r="AO8" s="89"/>
      <c r="AP8" s="89"/>
      <c r="AQ8" s="89"/>
      <c r="AR8" s="89"/>
      <c r="AS8" s="89"/>
      <c r="AT8" s="89"/>
      <c r="AU8" s="89"/>
      <c r="AV8" s="89"/>
      <c r="AW8" s="89"/>
      <c r="AX8" s="89"/>
      <c r="AY8" s="89"/>
      <c r="AZ8" s="90"/>
      <c r="BA8" s="962" t="str">
        <f>指定登録依頼書!BA8</f>
        <v/>
      </c>
      <c r="BB8" s="963"/>
      <c r="BC8" s="963"/>
      <c r="BD8" s="963"/>
      <c r="BE8" s="963"/>
      <c r="BF8" s="963"/>
      <c r="BG8" s="963"/>
      <c r="BH8" s="963"/>
      <c r="BI8" s="963"/>
      <c r="BJ8" s="963"/>
      <c r="BK8" s="963"/>
      <c r="BL8" s="963"/>
      <c r="BM8" s="963"/>
      <c r="BN8" s="963"/>
      <c r="BO8" s="963"/>
      <c r="BP8" s="963"/>
      <c r="BQ8" s="963"/>
      <c r="BR8" s="966" t="str">
        <f>指定登録依頼書!BR8</f>
        <v/>
      </c>
      <c r="BS8" s="966"/>
      <c r="BT8" s="966"/>
      <c r="BU8" s="966"/>
      <c r="BV8" s="966"/>
      <c r="BW8" s="966"/>
      <c r="BX8" s="966"/>
      <c r="BY8" s="966"/>
      <c r="BZ8" s="967"/>
      <c r="CA8" s="1001"/>
      <c r="CB8" s="1002"/>
      <c r="CC8" s="1002"/>
      <c r="CD8" s="1003"/>
      <c r="CE8" s="970" t="str">
        <f>指定登録依頼書!CE8</f>
        <v>□要</v>
      </c>
      <c r="CF8" s="970"/>
      <c r="CG8" s="7" t="s">
        <v>151</v>
      </c>
      <c r="CH8" s="742" t="str">
        <f>指定登録依頼書!CH8</f>
        <v>□不要</v>
      </c>
      <c r="CI8" s="742"/>
      <c r="CJ8" s="971"/>
      <c r="CL8" s="29"/>
      <c r="CM8" s="29"/>
      <c r="CN8" s="29"/>
      <c r="CO8" s="29"/>
      <c r="CP8" s="29"/>
      <c r="CS8" s="28"/>
      <c r="CT8" s="28"/>
      <c r="CU8" s="28"/>
      <c r="CV8" s="28"/>
      <c r="CW8" s="28"/>
    </row>
    <row r="9" spans="1:102" ht="15" customHeight="1" x14ac:dyDescent="0.2">
      <c r="A9" s="972" t="str">
        <f>指定登録依頼書!A9</f>
        <v xml:space="preserve"> </v>
      </c>
      <c r="B9" s="973"/>
      <c r="C9" s="973"/>
      <c r="D9" s="973"/>
      <c r="E9" s="973"/>
      <c r="F9" s="973"/>
      <c r="G9" s="973"/>
      <c r="H9" s="973"/>
      <c r="I9" s="973"/>
      <c r="J9" s="973"/>
      <c r="K9" s="973"/>
      <c r="L9" s="973"/>
      <c r="M9" s="973"/>
      <c r="N9" s="973"/>
      <c r="O9" s="973"/>
      <c r="P9" s="973"/>
      <c r="Q9" s="973"/>
      <c r="R9" s="974"/>
      <c r="S9" s="83"/>
      <c r="T9" s="84"/>
      <c r="U9" s="84"/>
      <c r="V9" s="84"/>
      <c r="W9" s="86"/>
      <c r="X9" s="96"/>
      <c r="Y9" s="96"/>
      <c r="Z9" s="96"/>
      <c r="AA9" s="96"/>
      <c r="AB9" s="96"/>
      <c r="AC9" s="96"/>
      <c r="AD9" s="96"/>
      <c r="AE9" s="96"/>
      <c r="AF9" s="96"/>
      <c r="AG9" s="96"/>
      <c r="AH9" s="96"/>
      <c r="AI9" s="96"/>
      <c r="AJ9" s="95"/>
      <c r="AK9" s="6"/>
      <c r="AL9" s="4"/>
      <c r="AM9" s="4"/>
      <c r="AN9" s="4"/>
      <c r="AO9" s="4"/>
      <c r="AP9" s="4"/>
      <c r="AQ9" s="4"/>
      <c r="AR9" s="4"/>
      <c r="AS9" s="4"/>
      <c r="AT9" s="4"/>
      <c r="AU9" s="4"/>
      <c r="AV9" s="4"/>
      <c r="AW9" s="4"/>
      <c r="AX9" s="4"/>
      <c r="AY9" s="4"/>
      <c r="AZ9" s="19"/>
      <c r="BA9" s="964"/>
      <c r="BB9" s="965"/>
      <c r="BC9" s="965"/>
      <c r="BD9" s="965"/>
      <c r="BE9" s="965"/>
      <c r="BF9" s="965"/>
      <c r="BG9" s="965"/>
      <c r="BH9" s="965"/>
      <c r="BI9" s="965"/>
      <c r="BJ9" s="965"/>
      <c r="BK9" s="965"/>
      <c r="BL9" s="965"/>
      <c r="BM9" s="965"/>
      <c r="BN9" s="965"/>
      <c r="BO9" s="965"/>
      <c r="BP9" s="965"/>
      <c r="BQ9" s="965"/>
      <c r="BR9" s="968"/>
      <c r="BS9" s="968"/>
      <c r="BT9" s="968"/>
      <c r="BU9" s="968"/>
      <c r="BV9" s="968"/>
      <c r="BW9" s="968"/>
      <c r="BX9" s="968"/>
      <c r="BY9" s="968"/>
      <c r="BZ9" s="969"/>
      <c r="CA9" s="1004"/>
      <c r="CB9" s="1005"/>
      <c r="CC9" s="1005"/>
      <c r="CD9" s="1006"/>
      <c r="CE9" s="103"/>
      <c r="CF9" s="103"/>
      <c r="CG9" s="103"/>
      <c r="CH9" s="103"/>
      <c r="CI9" s="103"/>
      <c r="CJ9" s="112"/>
      <c r="CK9" s="3"/>
      <c r="CL9" s="3"/>
    </row>
    <row r="10" spans="1:102" ht="18" customHeight="1" x14ac:dyDescent="0.2">
      <c r="A10" s="975"/>
      <c r="B10" s="976"/>
      <c r="C10" s="976"/>
      <c r="D10" s="976"/>
      <c r="E10" s="976"/>
      <c r="F10" s="976"/>
      <c r="G10" s="976"/>
      <c r="H10" s="976"/>
      <c r="I10" s="976"/>
      <c r="J10" s="976"/>
      <c r="K10" s="976"/>
      <c r="L10" s="976"/>
      <c r="M10" s="976"/>
      <c r="N10" s="976"/>
      <c r="O10" s="976"/>
      <c r="P10" s="976"/>
      <c r="Q10" s="976"/>
      <c r="R10" s="977"/>
      <c r="S10" s="744" t="s">
        <v>156</v>
      </c>
      <c r="T10" s="745"/>
      <c r="U10" s="745"/>
      <c r="V10" s="745"/>
      <c r="W10" s="828"/>
      <c r="X10" s="934" t="s">
        <v>157</v>
      </c>
      <c r="Y10" s="791"/>
      <c r="Z10" s="791"/>
      <c r="AA10" s="791"/>
      <c r="AB10" s="791"/>
      <c r="AC10" s="791"/>
      <c r="AD10" s="791"/>
      <c r="AE10" s="791"/>
      <c r="AF10" s="791"/>
      <c r="AG10" s="791"/>
      <c r="AH10" s="791"/>
      <c r="AI10" s="791"/>
      <c r="AJ10" s="792"/>
      <c r="AK10" s="6"/>
      <c r="AL10" s="4"/>
      <c r="AM10" s="4"/>
      <c r="AN10" s="4"/>
      <c r="AO10" s="4"/>
      <c r="AP10" s="4"/>
      <c r="AQ10" s="4"/>
      <c r="AR10" s="4"/>
      <c r="AS10" s="4"/>
      <c r="AT10" s="4"/>
      <c r="AU10" s="4"/>
      <c r="AV10" s="4"/>
      <c r="AW10" s="4"/>
      <c r="AX10" s="4"/>
      <c r="AY10" s="4"/>
      <c r="AZ10" s="19"/>
      <c r="BA10" s="917" t="s">
        <v>119</v>
      </c>
      <c r="BB10" s="791"/>
      <c r="BC10" s="791"/>
      <c r="BD10" s="791"/>
      <c r="BE10" s="791"/>
      <c r="BF10" s="791"/>
      <c r="BG10" s="791"/>
      <c r="BH10" s="791"/>
      <c r="BI10" s="791"/>
      <c r="BJ10" s="791"/>
      <c r="BK10" s="791"/>
      <c r="BL10" s="791"/>
      <c r="BM10" s="792"/>
      <c r="BN10" s="934" t="s">
        <v>350</v>
      </c>
      <c r="BO10" s="791"/>
      <c r="BP10" s="791"/>
      <c r="BQ10" s="791"/>
      <c r="BR10" s="791"/>
      <c r="BS10" s="791"/>
      <c r="BT10" s="791"/>
      <c r="BU10" s="791"/>
      <c r="BV10" s="791"/>
      <c r="BW10" s="791"/>
      <c r="BX10" s="791"/>
      <c r="BY10" s="791"/>
      <c r="BZ10" s="792"/>
      <c r="CA10" s="724" t="s">
        <v>351</v>
      </c>
      <c r="CB10" s="724"/>
      <c r="CC10" s="724"/>
      <c r="CD10" s="724"/>
      <c r="CE10" s="724"/>
      <c r="CF10" s="724"/>
      <c r="CG10" s="724" t="s">
        <v>352</v>
      </c>
      <c r="CH10" s="724"/>
      <c r="CI10" s="724"/>
      <c r="CJ10" s="1632"/>
      <c r="CK10" s="4"/>
      <c r="CL10" s="4"/>
    </row>
    <row r="11" spans="1:102" ht="22.5" customHeight="1" x14ac:dyDescent="0.2">
      <c r="A11" s="951" t="s">
        <v>159</v>
      </c>
      <c r="B11" s="739"/>
      <c r="C11" s="739"/>
      <c r="D11" s="739"/>
      <c r="E11" s="739"/>
      <c r="F11" s="739"/>
      <c r="G11" s="739"/>
      <c r="H11" s="739"/>
      <c r="I11" s="739"/>
      <c r="J11" s="739"/>
      <c r="K11" s="739"/>
      <c r="L11" s="739"/>
      <c r="M11" s="739"/>
      <c r="N11" s="739"/>
      <c r="O11" s="739"/>
      <c r="P11" s="739"/>
      <c r="Q11" s="739"/>
      <c r="R11" s="740"/>
      <c r="S11" s="979" t="str">
        <f>指定登録依頼書!S11</f>
        <v>□ 男（M）</v>
      </c>
      <c r="T11" s="719"/>
      <c r="U11" s="719"/>
      <c r="V11" s="719"/>
      <c r="W11" s="980"/>
      <c r="X11" s="6"/>
      <c r="Y11" s="4"/>
      <c r="Z11" s="4"/>
      <c r="AB11" s="99"/>
      <c r="AC11" s="99"/>
      <c r="AD11" s="99"/>
      <c r="AE11" s="99"/>
      <c r="AF11" s="99"/>
      <c r="AG11" s="4"/>
      <c r="AH11" s="4"/>
      <c r="AI11" s="4"/>
      <c r="AJ11" s="94"/>
      <c r="AK11" s="6"/>
      <c r="AL11" s="4"/>
      <c r="AM11" s="4"/>
      <c r="AN11" s="4"/>
      <c r="AO11" s="4"/>
      <c r="AP11" s="4"/>
      <c r="AQ11" s="4"/>
      <c r="AR11" s="4"/>
      <c r="AS11" s="4"/>
      <c r="AT11" s="4"/>
      <c r="AU11" s="4"/>
      <c r="AV11" s="4"/>
      <c r="AW11" s="4"/>
      <c r="AX11" s="4"/>
      <c r="AY11" s="4"/>
      <c r="AZ11" s="19"/>
      <c r="BA11" s="4"/>
      <c r="BB11" s="981" t="str">
        <f>指定登録依頼書!BB11</f>
        <v/>
      </c>
      <c r="BC11" s="981"/>
      <c r="BD11" s="981"/>
      <c r="BE11" s="981"/>
      <c r="BF11" s="939" t="s">
        <v>15</v>
      </c>
      <c r="BG11" s="938" t="str">
        <f>指定登録依頼書!BG11</f>
        <v/>
      </c>
      <c r="BH11" s="938"/>
      <c r="BI11" s="939" t="s">
        <v>160</v>
      </c>
      <c r="BJ11" s="938" t="str">
        <f>指定登録依頼書!BJ11</f>
        <v/>
      </c>
      <c r="BK11" s="938"/>
      <c r="BL11" s="939" t="s">
        <v>17</v>
      </c>
      <c r="BM11" s="94"/>
      <c r="BN11" s="4"/>
      <c r="BO11" s="981" t="str">
        <f>指定解除登録依頼書!BO11</f>
        <v/>
      </c>
      <c r="BP11" s="981"/>
      <c r="BQ11" s="981"/>
      <c r="BR11" s="981"/>
      <c r="BS11" s="939" t="s">
        <v>15</v>
      </c>
      <c r="BT11" s="938" t="str">
        <f>指定解除登録依頼書!BT11</f>
        <v/>
      </c>
      <c r="BU11" s="938"/>
      <c r="BV11" s="939" t="s">
        <v>160</v>
      </c>
      <c r="BW11" s="938" t="str">
        <f>指定解除登録依頼書!BW11</f>
        <v/>
      </c>
      <c r="BX11" s="938"/>
      <c r="BY11" s="939" t="s">
        <v>161</v>
      </c>
      <c r="BZ11" s="94"/>
      <c r="CA11" s="1633" t="s">
        <v>124</v>
      </c>
      <c r="CB11" s="1634"/>
      <c r="CC11" s="1635" t="str">
        <f>指定解除登録依頼書!CC11</f>
        <v/>
      </c>
      <c r="CD11" s="1636"/>
      <c r="CE11" s="1636"/>
      <c r="CF11" s="1637"/>
      <c r="CG11" s="1638" t="str">
        <f>指定解除登録依頼書!CG11</f>
        <v xml:space="preserve">□ P D </v>
      </c>
      <c r="CH11" s="1639"/>
      <c r="CI11" s="1639"/>
      <c r="CJ11" s="1640"/>
      <c r="CK11" s="4"/>
      <c r="CL11" s="4"/>
    </row>
    <row r="12" spans="1:102" ht="7.5" customHeight="1" x14ac:dyDescent="0.2">
      <c r="A12" s="1410" t="str">
        <f>指定登録依頼書!A12</f>
        <v/>
      </c>
      <c r="B12" s="1411"/>
      <c r="C12" s="1411"/>
      <c r="D12" s="1411"/>
      <c r="E12" s="1411"/>
      <c r="F12" s="1411"/>
      <c r="G12" s="1411"/>
      <c r="H12" s="1411"/>
      <c r="I12" s="1411"/>
      <c r="J12" s="1411"/>
      <c r="K12" s="1411"/>
      <c r="L12" s="1411"/>
      <c r="M12" s="1411"/>
      <c r="N12" s="1411"/>
      <c r="O12" s="1411"/>
      <c r="P12" s="1411"/>
      <c r="Q12" s="1411"/>
      <c r="R12" s="1412"/>
      <c r="S12" s="6"/>
      <c r="T12" s="4"/>
      <c r="U12" s="731" t="s">
        <v>151</v>
      </c>
      <c r="V12" s="4"/>
      <c r="W12" s="94"/>
      <c r="X12" s="4"/>
      <c r="Y12" s="731" t="str">
        <f>指定登録依頼書!Y12</f>
        <v>□ 　日本人</v>
      </c>
      <c r="Z12" s="731"/>
      <c r="AA12" s="731"/>
      <c r="AB12" s="731"/>
      <c r="AC12" s="731"/>
      <c r="AD12" s="99"/>
      <c r="AE12" s="731" t="str">
        <f>指定登録依頼書!AE12</f>
        <v>□ 　外国人</v>
      </c>
      <c r="AF12" s="731"/>
      <c r="AG12" s="731"/>
      <c r="AH12" s="731"/>
      <c r="AI12" s="731"/>
      <c r="AJ12" s="94"/>
      <c r="AK12" s="4"/>
      <c r="AL12" s="4"/>
      <c r="AM12" s="4"/>
      <c r="AN12" s="4"/>
      <c r="AO12" s="4"/>
      <c r="AP12" s="4"/>
      <c r="AQ12" s="4"/>
      <c r="AR12" s="4"/>
      <c r="AS12" s="4"/>
      <c r="AT12" s="4"/>
      <c r="AU12" s="4"/>
      <c r="AV12" s="4"/>
      <c r="AW12" s="4"/>
      <c r="AX12" s="4"/>
      <c r="AY12" s="4"/>
      <c r="AZ12" s="19"/>
      <c r="BA12" s="4"/>
      <c r="BB12" s="981"/>
      <c r="BC12" s="981"/>
      <c r="BD12" s="981"/>
      <c r="BE12" s="981"/>
      <c r="BF12" s="939"/>
      <c r="BG12" s="938"/>
      <c r="BH12" s="938"/>
      <c r="BI12" s="939"/>
      <c r="BJ12" s="938"/>
      <c r="BK12" s="938"/>
      <c r="BL12" s="939"/>
      <c r="BM12" s="94"/>
      <c r="BN12" s="6"/>
      <c r="BO12" s="981"/>
      <c r="BP12" s="981"/>
      <c r="BQ12" s="981"/>
      <c r="BR12" s="981"/>
      <c r="BS12" s="939"/>
      <c r="BT12" s="938"/>
      <c r="BU12" s="938"/>
      <c r="BV12" s="939"/>
      <c r="BW12" s="938"/>
      <c r="BX12" s="938"/>
      <c r="BY12" s="939"/>
      <c r="BZ12" s="94"/>
      <c r="CA12" s="1641" t="s">
        <v>125</v>
      </c>
      <c r="CB12" s="1642"/>
      <c r="CC12" s="1635" t="str">
        <f>指定解除登録依頼書!CC12</f>
        <v/>
      </c>
      <c r="CD12" s="1636"/>
      <c r="CE12" s="1636"/>
      <c r="CF12" s="1637"/>
      <c r="CG12" s="1643" t="str">
        <f>指定解除登録依頼書!CG12</f>
        <v xml:space="preserve">□ TLD </v>
      </c>
      <c r="CH12" s="1644"/>
      <c r="CI12" s="1644"/>
      <c r="CJ12" s="1645"/>
      <c r="CK12" s="4"/>
      <c r="CL12" s="4"/>
    </row>
    <row r="13" spans="1:102" ht="15" customHeight="1" x14ac:dyDescent="0.2">
      <c r="A13" s="1410"/>
      <c r="B13" s="1411"/>
      <c r="C13" s="1411"/>
      <c r="D13" s="1411"/>
      <c r="E13" s="1411"/>
      <c r="F13" s="1411"/>
      <c r="G13" s="1411"/>
      <c r="H13" s="1411"/>
      <c r="I13" s="1411"/>
      <c r="J13" s="1411"/>
      <c r="K13" s="1411"/>
      <c r="L13" s="1411"/>
      <c r="M13" s="1411"/>
      <c r="N13" s="1411"/>
      <c r="O13" s="1411"/>
      <c r="P13" s="1411"/>
      <c r="Q13" s="1411"/>
      <c r="R13" s="1412"/>
      <c r="S13" s="7"/>
      <c r="T13" s="7"/>
      <c r="U13" s="731"/>
      <c r="V13" s="7"/>
      <c r="W13" s="108"/>
      <c r="Y13" s="731"/>
      <c r="Z13" s="731"/>
      <c r="AA13" s="731"/>
      <c r="AB13" s="731"/>
      <c r="AC13" s="731"/>
      <c r="AD13" s="7"/>
      <c r="AE13" s="731"/>
      <c r="AF13" s="731"/>
      <c r="AG13" s="731"/>
      <c r="AH13" s="731"/>
      <c r="AI13" s="731"/>
      <c r="AJ13" s="94"/>
      <c r="AK13" s="4"/>
      <c r="AL13" s="4"/>
      <c r="AM13" s="4"/>
      <c r="AN13" s="4"/>
      <c r="AO13" s="4"/>
      <c r="AP13" s="4"/>
      <c r="AQ13" s="4"/>
      <c r="AR13" s="4"/>
      <c r="AS13" s="4"/>
      <c r="AT13" s="4"/>
      <c r="AU13" s="4"/>
      <c r="AV13" s="4"/>
      <c r="AW13" s="4"/>
      <c r="AX13" s="4"/>
      <c r="AY13" s="4"/>
      <c r="AZ13" s="19"/>
      <c r="BA13" s="4"/>
      <c r="BB13" s="940" t="str">
        <f>指定登録依頼書!BB13</f>
        <v/>
      </c>
      <c r="BC13" s="940"/>
      <c r="BD13" s="940"/>
      <c r="BE13" s="940"/>
      <c r="BF13" s="940"/>
      <c r="BG13" s="375"/>
      <c r="BH13" s="375"/>
      <c r="BI13" s="374"/>
      <c r="BJ13" s="375"/>
      <c r="BK13" s="375"/>
      <c r="BL13" s="374"/>
      <c r="BM13" s="94"/>
      <c r="BN13" s="6"/>
      <c r="BO13" s="940" t="str">
        <f>指定解除登録依頼書!BO13</f>
        <v/>
      </c>
      <c r="BP13" s="940"/>
      <c r="BQ13" s="940"/>
      <c r="BR13" s="940"/>
      <c r="BS13" s="940"/>
      <c r="BT13" s="4"/>
      <c r="BU13" s="4"/>
      <c r="BV13" s="4"/>
      <c r="BW13" s="4"/>
      <c r="BX13" s="4"/>
      <c r="BY13" s="4"/>
      <c r="BZ13" s="94"/>
      <c r="CA13" s="1641"/>
      <c r="CB13" s="1642"/>
      <c r="CC13" s="1635"/>
      <c r="CD13" s="1636"/>
      <c r="CE13" s="1636"/>
      <c r="CF13" s="1637"/>
      <c r="CG13" s="1643"/>
      <c r="CH13" s="1644"/>
      <c r="CI13" s="1644"/>
      <c r="CJ13" s="1645"/>
      <c r="CK13" s="4"/>
      <c r="CL13" s="4"/>
    </row>
    <row r="14" spans="1:102" ht="22.5" customHeight="1" thickBot="1" x14ac:dyDescent="0.25">
      <c r="A14" s="1413"/>
      <c r="B14" s="1414"/>
      <c r="C14" s="1414"/>
      <c r="D14" s="1414"/>
      <c r="E14" s="1414"/>
      <c r="F14" s="1414"/>
      <c r="G14" s="1414"/>
      <c r="H14" s="1414"/>
      <c r="I14" s="1414"/>
      <c r="J14" s="1414"/>
      <c r="K14" s="1414"/>
      <c r="L14" s="1414"/>
      <c r="M14" s="1414"/>
      <c r="N14" s="1414"/>
      <c r="O14" s="1414"/>
      <c r="P14" s="1414"/>
      <c r="Q14" s="1414"/>
      <c r="R14" s="1415"/>
      <c r="S14" s="942" t="str">
        <f>指定登録依頼書!S14</f>
        <v>□ 女（F）</v>
      </c>
      <c r="T14" s="943"/>
      <c r="U14" s="943"/>
      <c r="V14" s="943"/>
      <c r="W14" s="943"/>
      <c r="X14" s="197"/>
      <c r="Y14" s="77"/>
      <c r="Z14" s="77"/>
      <c r="AB14" s="60"/>
      <c r="AC14" s="60"/>
      <c r="AD14" s="60"/>
      <c r="AE14" s="60"/>
      <c r="AF14" s="60"/>
      <c r="AG14" s="77"/>
      <c r="AH14" s="77"/>
      <c r="AI14" s="77"/>
      <c r="AJ14" s="198"/>
      <c r="AK14" s="6"/>
      <c r="AL14" s="4"/>
      <c r="AM14" s="4"/>
      <c r="AN14" s="4"/>
      <c r="AO14" s="4"/>
      <c r="AP14" s="4"/>
      <c r="AQ14" s="4"/>
      <c r="AR14" s="4"/>
      <c r="AS14" s="4"/>
      <c r="AT14" s="4"/>
      <c r="AU14" s="4"/>
      <c r="AV14" s="4"/>
      <c r="AW14" s="4"/>
      <c r="AX14" s="4"/>
      <c r="AY14" s="4"/>
      <c r="AZ14" s="199"/>
      <c r="BA14" s="4"/>
      <c r="BB14" s="941"/>
      <c r="BC14" s="941"/>
      <c r="BD14" s="941"/>
      <c r="BE14" s="941"/>
      <c r="BF14" s="941"/>
      <c r="BG14" s="4"/>
      <c r="BH14" s="4"/>
      <c r="BI14" s="4"/>
      <c r="BJ14" s="4"/>
      <c r="BK14" s="4"/>
      <c r="BL14" s="4"/>
      <c r="BM14" s="94"/>
      <c r="BN14" s="5"/>
      <c r="BO14" s="941"/>
      <c r="BP14" s="941"/>
      <c r="BQ14" s="941"/>
      <c r="BR14" s="941"/>
      <c r="BS14" s="941"/>
      <c r="BT14" s="376"/>
      <c r="BU14" s="376"/>
      <c r="BV14" s="371"/>
      <c r="BW14" s="376"/>
      <c r="BX14" s="376"/>
      <c r="BY14" s="371"/>
      <c r="BZ14" s="95"/>
      <c r="CA14" s="804" t="s">
        <v>126</v>
      </c>
      <c r="CB14" s="804"/>
      <c r="CC14" s="1646" t="str">
        <f>指定解除登録依頼書!CC14</f>
        <v/>
      </c>
      <c r="CD14" s="1646"/>
      <c r="CE14" s="1646"/>
      <c r="CF14" s="1646"/>
      <c r="CG14" s="1647" t="str">
        <f>指定解除登録依頼書!CG14</f>
        <v>□ 計算</v>
      </c>
      <c r="CH14" s="1647"/>
      <c r="CI14" s="1647"/>
      <c r="CJ14" s="1648"/>
      <c r="CK14" s="4"/>
      <c r="CL14" s="4"/>
    </row>
    <row r="15" spans="1:102" ht="15" customHeight="1" thickTop="1" x14ac:dyDescent="0.2">
      <c r="A15" s="115"/>
      <c r="B15" s="945" t="s">
        <v>162</v>
      </c>
      <c r="C15" s="945"/>
      <c r="D15" s="945"/>
      <c r="E15" s="945"/>
      <c r="F15" s="945"/>
      <c r="G15" s="945"/>
      <c r="H15" s="945"/>
      <c r="I15" s="945"/>
      <c r="J15" s="945"/>
      <c r="K15" s="945"/>
      <c r="L15" s="945"/>
      <c r="M15" s="945"/>
      <c r="N15" s="945"/>
      <c r="O15" s="945"/>
      <c r="P15" s="945"/>
      <c r="Q15" s="945"/>
      <c r="R15" s="945"/>
      <c r="S15" s="946"/>
      <c r="T15" s="946"/>
      <c r="U15" s="946"/>
      <c r="V15" s="946"/>
      <c r="W15" s="946"/>
      <c r="X15" s="946"/>
      <c r="Y15" s="946"/>
      <c r="Z15" s="946"/>
      <c r="AA15" s="946"/>
      <c r="AB15" s="946"/>
      <c r="AC15" s="946"/>
      <c r="AD15" s="946"/>
      <c r="AE15" s="946"/>
      <c r="AF15" s="946"/>
      <c r="AG15" s="946"/>
      <c r="AH15" s="946"/>
      <c r="AI15" s="946"/>
      <c r="AJ15" s="946"/>
      <c r="AK15" s="946"/>
      <c r="AL15" s="946"/>
      <c r="AM15" s="946"/>
      <c r="AN15" s="946"/>
      <c r="AO15" s="946"/>
      <c r="AP15" s="946"/>
      <c r="AQ15" s="946"/>
      <c r="AR15" s="946"/>
      <c r="AS15" s="946"/>
      <c r="AT15" s="946"/>
      <c r="AU15" s="946"/>
      <c r="AV15" s="946"/>
      <c r="AW15" s="946"/>
      <c r="AX15" s="946"/>
      <c r="AY15" s="946"/>
      <c r="AZ15" s="947"/>
      <c r="BA15" s="917" t="s">
        <v>128</v>
      </c>
      <c r="BB15" s="791"/>
      <c r="BC15" s="791"/>
      <c r="BD15" s="791"/>
      <c r="BE15" s="791"/>
      <c r="BF15" s="791"/>
      <c r="BG15" s="791"/>
      <c r="BH15" s="791"/>
      <c r="BI15" s="791"/>
      <c r="BJ15" s="791"/>
      <c r="BK15" s="791"/>
      <c r="BL15" s="791"/>
      <c r="BM15" s="791"/>
      <c r="BN15" s="791"/>
      <c r="BO15" s="791"/>
      <c r="BP15" s="791"/>
      <c r="BQ15" s="791"/>
      <c r="BR15" s="791"/>
      <c r="BS15" s="791"/>
      <c r="BT15" s="791"/>
      <c r="BU15" s="791"/>
      <c r="BV15" s="791"/>
      <c r="BW15" s="791"/>
      <c r="BX15" s="791"/>
      <c r="BY15" s="791"/>
      <c r="BZ15" s="791"/>
      <c r="CA15" s="853" t="s">
        <v>163</v>
      </c>
      <c r="CB15" s="854"/>
      <c r="CC15" s="854"/>
      <c r="CD15" s="854"/>
      <c r="CE15" s="854"/>
      <c r="CF15" s="854"/>
      <c r="CG15" s="854"/>
      <c r="CH15" s="854"/>
      <c r="CI15" s="854"/>
      <c r="CJ15" s="905"/>
      <c r="CK15" s="7"/>
      <c r="CL15" s="7"/>
      <c r="CM15" s="7"/>
      <c r="CN15" s="7"/>
      <c r="CO15" s="7"/>
      <c r="CP15" s="7"/>
      <c r="CQ15" s="7"/>
      <c r="CR15" s="7"/>
      <c r="CS15" s="7"/>
      <c r="CT15" s="7"/>
      <c r="CU15" s="7"/>
      <c r="CV15" s="7"/>
      <c r="CW15" s="7"/>
      <c r="CX15" s="7"/>
    </row>
    <row r="16" spans="1:102" ht="15" customHeight="1" x14ac:dyDescent="0.2">
      <c r="A16" s="115"/>
      <c r="B16" s="945"/>
      <c r="C16" s="945"/>
      <c r="D16" s="945"/>
      <c r="E16" s="945"/>
      <c r="F16" s="945"/>
      <c r="G16" s="945"/>
      <c r="H16" s="945"/>
      <c r="I16" s="945"/>
      <c r="J16" s="945"/>
      <c r="K16" s="945"/>
      <c r="L16" s="945"/>
      <c r="M16" s="945"/>
      <c r="N16" s="945"/>
      <c r="O16" s="945"/>
      <c r="P16" s="945"/>
      <c r="Q16" s="945"/>
      <c r="R16" s="945"/>
      <c r="S16" s="945"/>
      <c r="T16" s="945"/>
      <c r="U16" s="945"/>
      <c r="V16" s="945"/>
      <c r="W16" s="945"/>
      <c r="X16" s="945"/>
      <c r="Y16" s="945"/>
      <c r="Z16" s="945"/>
      <c r="AA16" s="945"/>
      <c r="AB16" s="945"/>
      <c r="AC16" s="945"/>
      <c r="AD16" s="945"/>
      <c r="AE16" s="945"/>
      <c r="AF16" s="945"/>
      <c r="AG16" s="945"/>
      <c r="AH16" s="945"/>
      <c r="AI16" s="945"/>
      <c r="AJ16" s="945"/>
      <c r="AK16" s="945"/>
      <c r="AL16" s="945"/>
      <c r="AM16" s="945"/>
      <c r="AN16" s="945"/>
      <c r="AO16" s="945"/>
      <c r="AP16" s="945"/>
      <c r="AQ16" s="945"/>
      <c r="AR16" s="945"/>
      <c r="AS16" s="945"/>
      <c r="AT16" s="945"/>
      <c r="AU16" s="945"/>
      <c r="AV16" s="945"/>
      <c r="AW16" s="945"/>
      <c r="AX16" s="945"/>
      <c r="AY16" s="945"/>
      <c r="AZ16" s="948"/>
      <c r="BA16" s="906" t="str">
        <f>指定登録依頼書!BA16</f>
        <v/>
      </c>
      <c r="BB16" s="757"/>
      <c r="BC16" s="757"/>
      <c r="BD16" s="757"/>
      <c r="BE16" s="757"/>
      <c r="BF16" s="757"/>
      <c r="BG16" s="757"/>
      <c r="BH16" s="757"/>
      <c r="BI16" s="757"/>
      <c r="BJ16" s="757"/>
      <c r="BK16" s="757"/>
      <c r="BL16" s="757"/>
      <c r="BM16" s="757"/>
      <c r="BN16" s="757"/>
      <c r="BO16" s="757"/>
      <c r="BP16" s="757"/>
      <c r="BQ16" s="757"/>
      <c r="BR16" s="757"/>
      <c r="BS16" s="757"/>
      <c r="BT16" s="757"/>
      <c r="BU16" s="757"/>
      <c r="BV16" s="757"/>
      <c r="BW16" s="757"/>
      <c r="BX16" s="757"/>
      <c r="BY16" s="757"/>
      <c r="BZ16" s="757"/>
      <c r="CA16" s="856"/>
      <c r="CB16" s="780"/>
      <c r="CC16" s="780"/>
      <c r="CD16" s="780"/>
      <c r="CE16" s="780"/>
      <c r="CF16" s="780"/>
      <c r="CG16" s="780"/>
      <c r="CH16" s="780"/>
      <c r="CI16" s="780"/>
      <c r="CJ16" s="860"/>
      <c r="CK16" s="7"/>
      <c r="CL16" s="7"/>
      <c r="CM16" s="7"/>
      <c r="CN16" s="7"/>
      <c r="CO16" s="7"/>
      <c r="CP16" s="7"/>
      <c r="CQ16" s="7"/>
      <c r="CR16" s="7"/>
      <c r="CS16" s="7"/>
      <c r="CT16" s="7"/>
      <c r="CU16" s="7"/>
      <c r="CV16" s="7"/>
      <c r="CW16" s="7"/>
      <c r="CX16" s="7"/>
    </row>
    <row r="17" spans="1:102" ht="15" customHeight="1" thickBot="1" x14ac:dyDescent="0.25">
      <c r="A17" s="116"/>
      <c r="B17" s="949"/>
      <c r="C17" s="949"/>
      <c r="D17" s="949"/>
      <c r="E17" s="949"/>
      <c r="F17" s="949"/>
      <c r="G17" s="949"/>
      <c r="H17" s="949"/>
      <c r="I17" s="949"/>
      <c r="J17" s="949"/>
      <c r="K17" s="949"/>
      <c r="L17" s="949"/>
      <c r="M17" s="949"/>
      <c r="N17" s="949"/>
      <c r="O17" s="949"/>
      <c r="P17" s="949"/>
      <c r="Q17" s="949"/>
      <c r="R17" s="949"/>
      <c r="S17" s="949"/>
      <c r="T17" s="949"/>
      <c r="U17" s="949"/>
      <c r="V17" s="949"/>
      <c r="W17" s="949"/>
      <c r="X17" s="949"/>
      <c r="Y17" s="949"/>
      <c r="Z17" s="949"/>
      <c r="AA17" s="949"/>
      <c r="AB17" s="949"/>
      <c r="AC17" s="949"/>
      <c r="AD17" s="949"/>
      <c r="AE17" s="949"/>
      <c r="AF17" s="949"/>
      <c r="AG17" s="949"/>
      <c r="AH17" s="949"/>
      <c r="AI17" s="949"/>
      <c r="AJ17" s="949"/>
      <c r="AK17" s="949"/>
      <c r="AL17" s="949"/>
      <c r="AM17" s="949"/>
      <c r="AN17" s="949"/>
      <c r="AO17" s="949"/>
      <c r="AP17" s="949"/>
      <c r="AQ17" s="949"/>
      <c r="AR17" s="949"/>
      <c r="AS17" s="949"/>
      <c r="AT17" s="949"/>
      <c r="AU17" s="949"/>
      <c r="AV17" s="949"/>
      <c r="AW17" s="949"/>
      <c r="AX17" s="949"/>
      <c r="AY17" s="949"/>
      <c r="AZ17" s="950"/>
      <c r="BA17" s="907"/>
      <c r="BB17" s="908"/>
      <c r="BC17" s="908"/>
      <c r="BD17" s="908"/>
      <c r="BE17" s="908"/>
      <c r="BF17" s="908"/>
      <c r="BG17" s="908"/>
      <c r="BH17" s="908"/>
      <c r="BI17" s="908"/>
      <c r="BJ17" s="908"/>
      <c r="BK17" s="908"/>
      <c r="BL17" s="908"/>
      <c r="BM17" s="908"/>
      <c r="BN17" s="908"/>
      <c r="BO17" s="908"/>
      <c r="BP17" s="908"/>
      <c r="BQ17" s="908"/>
      <c r="BR17" s="908"/>
      <c r="BS17" s="908"/>
      <c r="BT17" s="908"/>
      <c r="BU17" s="908"/>
      <c r="BV17" s="908"/>
      <c r="BW17" s="908"/>
      <c r="BX17" s="908"/>
      <c r="BY17" s="908"/>
      <c r="BZ17" s="908"/>
      <c r="CA17" s="909"/>
      <c r="CB17" s="731"/>
      <c r="CC17" s="731"/>
      <c r="CD17" s="731"/>
      <c r="CE17" s="731"/>
      <c r="CF17" s="731"/>
      <c r="CG17" s="731"/>
      <c r="CH17" s="731"/>
      <c r="CI17" s="731"/>
      <c r="CJ17" s="910"/>
      <c r="CK17" s="7"/>
      <c r="CL17" s="7"/>
      <c r="CM17" s="7"/>
      <c r="CN17" s="7"/>
      <c r="CO17" s="7"/>
      <c r="CP17" s="7"/>
      <c r="CQ17" s="7"/>
      <c r="CR17" s="7"/>
      <c r="CS17" s="7"/>
      <c r="CT17" s="7"/>
      <c r="CU17" s="7"/>
      <c r="CV17" s="7"/>
      <c r="CW17" s="7"/>
      <c r="CX17" s="7"/>
    </row>
    <row r="18" spans="1:102" ht="15" customHeight="1" thickTop="1" x14ac:dyDescent="0.2">
      <c r="A18" s="911" t="s">
        <v>165</v>
      </c>
      <c r="B18" s="912"/>
      <c r="C18" s="915" t="s">
        <v>166</v>
      </c>
      <c r="D18" s="916"/>
      <c r="E18" s="916"/>
      <c r="F18" s="916"/>
      <c r="G18" s="916"/>
      <c r="H18" s="916"/>
      <c r="I18" s="916"/>
      <c r="J18" s="916"/>
      <c r="K18" s="916"/>
      <c r="L18" s="916"/>
      <c r="M18" s="916"/>
      <c r="N18" s="916"/>
      <c r="O18" s="916"/>
      <c r="P18" s="916"/>
      <c r="Q18" s="916"/>
      <c r="R18" s="916"/>
      <c r="S18" s="916"/>
      <c r="T18" s="916"/>
      <c r="U18" s="916"/>
      <c r="V18" s="916"/>
      <c r="W18" s="916"/>
      <c r="X18" s="916"/>
      <c r="Y18" s="916"/>
      <c r="Z18" s="916"/>
      <c r="AA18" s="916"/>
      <c r="AB18" s="916"/>
      <c r="AC18" s="916"/>
      <c r="AD18" s="916"/>
      <c r="AE18" s="916"/>
      <c r="AF18" s="916"/>
      <c r="AG18" s="916"/>
      <c r="AH18" s="916"/>
      <c r="AI18" s="916"/>
      <c r="AJ18" s="916"/>
      <c r="AK18" s="916"/>
      <c r="AL18" s="916"/>
      <c r="AM18" s="916"/>
      <c r="AN18" s="916"/>
      <c r="AO18" s="916"/>
      <c r="AP18" s="916"/>
      <c r="AQ18" s="916"/>
      <c r="AR18" s="916"/>
      <c r="AS18" s="916"/>
      <c r="AT18" s="916"/>
      <c r="AU18" s="916"/>
      <c r="AV18" s="916"/>
      <c r="AW18" s="916"/>
      <c r="AX18" s="916"/>
      <c r="AY18" s="916"/>
      <c r="AZ18" s="1624"/>
      <c r="BA18" s="917" t="s">
        <v>167</v>
      </c>
      <c r="BB18" s="791"/>
      <c r="BC18" s="791"/>
      <c r="BD18" s="791"/>
      <c r="BE18" s="791"/>
      <c r="BF18" s="791"/>
      <c r="BG18" s="791"/>
      <c r="BH18" s="791"/>
      <c r="BI18" s="791"/>
      <c r="BJ18" s="791"/>
      <c r="BK18" s="791"/>
      <c r="BL18" s="791"/>
      <c r="BM18" s="791"/>
      <c r="BN18" s="791"/>
      <c r="BO18" s="791"/>
      <c r="BP18" s="791"/>
      <c r="BQ18" s="791"/>
      <c r="BR18" s="791"/>
      <c r="BS18" s="791"/>
      <c r="BT18" s="792"/>
      <c r="BU18" s="864" t="s">
        <v>130</v>
      </c>
      <c r="BV18" s="865"/>
      <c r="BW18" s="865"/>
      <c r="BX18" s="865"/>
      <c r="BY18" s="865"/>
      <c r="BZ18" s="865"/>
      <c r="CA18" s="909"/>
      <c r="CB18" s="731"/>
      <c r="CC18" s="731"/>
      <c r="CD18" s="731"/>
      <c r="CE18" s="731"/>
      <c r="CF18" s="731"/>
      <c r="CG18" s="731"/>
      <c r="CH18" s="731"/>
      <c r="CI18" s="731"/>
      <c r="CJ18" s="910"/>
      <c r="CK18" s="7"/>
      <c r="CL18" s="7"/>
      <c r="CM18" s="7"/>
      <c r="CN18" s="7"/>
      <c r="CO18" s="7"/>
      <c r="CP18" s="7"/>
      <c r="CQ18" s="7"/>
      <c r="CR18" s="7"/>
      <c r="CS18" s="7"/>
      <c r="CT18" s="7"/>
      <c r="CU18" s="7"/>
      <c r="CV18" s="7"/>
      <c r="CW18" s="7"/>
      <c r="CX18" s="7"/>
    </row>
    <row r="19" spans="1:102" ht="15" customHeight="1" x14ac:dyDescent="0.2">
      <c r="A19" s="913"/>
      <c r="B19" s="914"/>
      <c r="C19" s="756" t="str">
        <f>指定登録依頼書!C19</f>
        <v>　</v>
      </c>
      <c r="D19" s="757"/>
      <c r="E19" s="757"/>
      <c r="F19" s="757"/>
      <c r="G19" s="757"/>
      <c r="H19" s="757"/>
      <c r="I19" s="757"/>
      <c r="J19" s="757"/>
      <c r="K19" s="757"/>
      <c r="L19" s="757"/>
      <c r="M19" s="757"/>
      <c r="N19" s="757"/>
      <c r="O19" s="757"/>
      <c r="P19" s="757"/>
      <c r="Q19" s="757"/>
      <c r="R19" s="757"/>
      <c r="S19" s="757"/>
      <c r="T19" s="757"/>
      <c r="U19" s="757"/>
      <c r="V19" s="757"/>
      <c r="W19" s="757"/>
      <c r="X19" s="757"/>
      <c r="Y19" s="757"/>
      <c r="Z19" s="757"/>
      <c r="AA19" s="757"/>
      <c r="AB19" s="757"/>
      <c r="AC19" s="757"/>
      <c r="AD19" s="757"/>
      <c r="AE19" s="757"/>
      <c r="AF19" s="757"/>
      <c r="AG19" s="757"/>
      <c r="AH19" s="757"/>
      <c r="AI19" s="757"/>
      <c r="AJ19" s="757"/>
      <c r="AK19" s="757"/>
      <c r="AL19" s="757"/>
      <c r="AM19" s="757"/>
      <c r="AN19" s="757"/>
      <c r="AO19" s="757"/>
      <c r="AP19" s="757"/>
      <c r="AQ19" s="757"/>
      <c r="AR19" s="757"/>
      <c r="AS19" s="757"/>
      <c r="AT19" s="757"/>
      <c r="AU19" s="757"/>
      <c r="AV19" s="757"/>
      <c r="AW19" s="757"/>
      <c r="AX19" s="757"/>
      <c r="AY19" s="757"/>
      <c r="AZ19" s="1625"/>
      <c r="BA19" s="906" t="str">
        <f>指定登録依頼書!BA19</f>
        <v/>
      </c>
      <c r="BB19" s="757"/>
      <c r="BC19" s="757"/>
      <c r="BD19" s="757"/>
      <c r="BE19" s="757"/>
      <c r="BF19" s="757"/>
      <c r="BG19" s="757"/>
      <c r="BH19" s="757"/>
      <c r="BI19" s="757"/>
      <c r="BJ19" s="757"/>
      <c r="BK19" s="757"/>
      <c r="BL19" s="757"/>
      <c r="BM19" s="757"/>
      <c r="BN19" s="757"/>
      <c r="BO19" s="757"/>
      <c r="BP19" s="757"/>
      <c r="BQ19" s="757"/>
      <c r="BR19" s="757"/>
      <c r="BS19" s="757"/>
      <c r="BT19" s="919"/>
      <c r="BU19" s="921" t="s">
        <v>168</v>
      </c>
      <c r="BV19" s="731"/>
      <c r="BW19" s="731"/>
      <c r="BX19" s="731"/>
      <c r="BY19" s="731"/>
      <c r="BZ19" s="731"/>
      <c r="CA19" s="909"/>
      <c r="CB19" s="731"/>
      <c r="CC19" s="731"/>
      <c r="CD19" s="731"/>
      <c r="CE19" s="731"/>
      <c r="CF19" s="731"/>
      <c r="CG19" s="731"/>
      <c r="CH19" s="731"/>
      <c r="CI19" s="731"/>
      <c r="CJ19" s="910"/>
      <c r="CK19" s="27"/>
      <c r="CL19" s="27"/>
      <c r="CM19" s="27"/>
      <c r="CN19" s="27"/>
      <c r="CO19" s="27"/>
      <c r="CP19" s="27"/>
      <c r="CQ19" s="27"/>
      <c r="CR19" s="27"/>
      <c r="CS19" s="27"/>
      <c r="CT19" s="27"/>
      <c r="CU19" s="27"/>
      <c r="CV19" s="27"/>
      <c r="CW19" s="27"/>
      <c r="CX19" s="27"/>
    </row>
    <row r="20" spans="1:102" ht="15" customHeight="1" x14ac:dyDescent="0.2">
      <c r="A20" s="913"/>
      <c r="B20" s="914"/>
      <c r="C20" s="918"/>
      <c r="D20" s="908"/>
      <c r="E20" s="908"/>
      <c r="F20" s="908"/>
      <c r="G20" s="908"/>
      <c r="H20" s="908"/>
      <c r="I20" s="908"/>
      <c r="J20" s="908"/>
      <c r="K20" s="908"/>
      <c r="L20" s="908"/>
      <c r="M20" s="908"/>
      <c r="N20" s="908"/>
      <c r="O20" s="908"/>
      <c r="P20" s="908"/>
      <c r="Q20" s="908"/>
      <c r="R20" s="908"/>
      <c r="S20" s="908"/>
      <c r="T20" s="908"/>
      <c r="U20" s="908"/>
      <c r="V20" s="908"/>
      <c r="W20" s="908"/>
      <c r="X20" s="908"/>
      <c r="Y20" s="908"/>
      <c r="Z20" s="908"/>
      <c r="AA20" s="908"/>
      <c r="AB20" s="908"/>
      <c r="AC20" s="908"/>
      <c r="AD20" s="908"/>
      <c r="AE20" s="908"/>
      <c r="AF20" s="908"/>
      <c r="AG20" s="908"/>
      <c r="AH20" s="908"/>
      <c r="AI20" s="908"/>
      <c r="AJ20" s="908"/>
      <c r="AK20" s="908"/>
      <c r="AL20" s="908"/>
      <c r="AM20" s="908"/>
      <c r="AN20" s="908"/>
      <c r="AO20" s="908"/>
      <c r="AP20" s="908"/>
      <c r="AQ20" s="908"/>
      <c r="AR20" s="908"/>
      <c r="AS20" s="908"/>
      <c r="AT20" s="908"/>
      <c r="AU20" s="908"/>
      <c r="AV20" s="908"/>
      <c r="AW20" s="908"/>
      <c r="AX20" s="908"/>
      <c r="AY20" s="908"/>
      <c r="AZ20" s="1626"/>
      <c r="BA20" s="906"/>
      <c r="BB20" s="757"/>
      <c r="BC20" s="757"/>
      <c r="BD20" s="757"/>
      <c r="BE20" s="757"/>
      <c r="BF20" s="757"/>
      <c r="BG20" s="757"/>
      <c r="BH20" s="757"/>
      <c r="BI20" s="757"/>
      <c r="BJ20" s="757"/>
      <c r="BK20" s="757"/>
      <c r="BL20" s="757"/>
      <c r="BM20" s="757"/>
      <c r="BN20" s="757"/>
      <c r="BO20" s="757"/>
      <c r="BP20" s="757"/>
      <c r="BQ20" s="757"/>
      <c r="BR20" s="757"/>
      <c r="BS20" s="757"/>
      <c r="BT20" s="919"/>
      <c r="BU20" s="760" t="str">
        <f>指定登録依頼書!BU20</f>
        <v/>
      </c>
      <c r="BV20" s="761"/>
      <c r="BW20" s="761"/>
      <c r="BX20" s="761"/>
      <c r="BY20" s="761"/>
      <c r="BZ20" s="761"/>
      <c r="CA20" s="909"/>
      <c r="CB20" s="731"/>
      <c r="CC20" s="731"/>
      <c r="CD20" s="731"/>
      <c r="CE20" s="731"/>
      <c r="CF20" s="731"/>
      <c r="CG20" s="731"/>
      <c r="CH20" s="731"/>
      <c r="CI20" s="731"/>
      <c r="CJ20" s="910"/>
      <c r="CK20" s="27"/>
      <c r="CL20" s="27"/>
      <c r="CM20" s="27"/>
      <c r="CN20" s="27"/>
      <c r="CO20" s="27"/>
      <c r="CP20" s="27"/>
      <c r="CQ20" s="27"/>
      <c r="CR20" s="27"/>
      <c r="CS20" s="27"/>
      <c r="CT20" s="27"/>
      <c r="CU20" s="27"/>
      <c r="CV20" s="27"/>
      <c r="CW20" s="27"/>
      <c r="CX20" s="27"/>
    </row>
    <row r="21" spans="1:102" ht="15" customHeight="1" x14ac:dyDescent="0.2">
      <c r="A21" s="913"/>
      <c r="B21" s="914"/>
      <c r="C21" s="733" t="s">
        <v>171</v>
      </c>
      <c r="D21" s="734"/>
      <c r="E21" s="734"/>
      <c r="F21" s="91" t="s">
        <v>172</v>
      </c>
      <c r="G21" s="926" t="str">
        <f>指定登録依頼書!G21</f>
        <v/>
      </c>
      <c r="H21" s="926"/>
      <c r="I21" s="926"/>
      <c r="J21" s="91" t="s">
        <v>33</v>
      </c>
      <c r="K21" s="926" t="str">
        <f>指定登録依頼書!K21</f>
        <v/>
      </c>
      <c r="L21" s="926"/>
      <c r="M21" s="926"/>
      <c r="N21" s="926"/>
      <c r="O21" s="92"/>
      <c r="P21" s="92"/>
      <c r="Q21" s="92"/>
      <c r="R21" s="92"/>
      <c r="S21" s="92"/>
      <c r="T21" s="92"/>
      <c r="U21" s="92"/>
      <c r="V21" s="92"/>
      <c r="W21" s="92"/>
      <c r="X21" s="92"/>
      <c r="Y21" s="92"/>
      <c r="Z21" s="92"/>
      <c r="AA21" s="92"/>
      <c r="AB21" s="92"/>
      <c r="AC21" s="92"/>
      <c r="AD21" s="92"/>
      <c r="AE21" s="92"/>
      <c r="AF21" s="92"/>
      <c r="AG21" s="734" t="s">
        <v>173</v>
      </c>
      <c r="AH21" s="734"/>
      <c r="AI21" s="734"/>
      <c r="AJ21" s="734"/>
      <c r="AK21" s="926" t="str">
        <f>指定登録依頼書!AK21</f>
        <v/>
      </c>
      <c r="AL21" s="926"/>
      <c r="AM21" s="926"/>
      <c r="AN21" s="926"/>
      <c r="AO21" s="926"/>
      <c r="AP21" s="91" t="s">
        <v>36</v>
      </c>
      <c r="AQ21" s="926" t="str">
        <f>指定登録依頼書!AQ21</f>
        <v/>
      </c>
      <c r="AR21" s="926"/>
      <c r="AS21" s="926"/>
      <c r="AT21" s="91" t="s">
        <v>37</v>
      </c>
      <c r="AU21" s="926" t="str">
        <f>指定登録依頼書!AU21</f>
        <v/>
      </c>
      <c r="AV21" s="926"/>
      <c r="AW21" s="926"/>
      <c r="AX21" s="926"/>
      <c r="AY21" s="926"/>
      <c r="AZ21" s="927"/>
      <c r="BA21" s="906"/>
      <c r="BB21" s="757"/>
      <c r="BC21" s="757"/>
      <c r="BD21" s="757"/>
      <c r="BE21" s="757"/>
      <c r="BF21" s="757"/>
      <c r="BG21" s="757"/>
      <c r="BH21" s="757"/>
      <c r="BI21" s="757"/>
      <c r="BJ21" s="757"/>
      <c r="BK21" s="757"/>
      <c r="BL21" s="757"/>
      <c r="BM21" s="757"/>
      <c r="BN21" s="757"/>
      <c r="BO21" s="757"/>
      <c r="BP21" s="757"/>
      <c r="BQ21" s="757"/>
      <c r="BR21" s="757"/>
      <c r="BS21" s="757"/>
      <c r="BT21" s="919"/>
      <c r="BU21" s="760"/>
      <c r="BV21" s="761"/>
      <c r="BW21" s="761"/>
      <c r="BX21" s="761"/>
      <c r="BY21" s="761"/>
      <c r="BZ21" s="761"/>
      <c r="CA21" s="909"/>
      <c r="CB21" s="731"/>
      <c r="CC21" s="731"/>
      <c r="CD21" s="731"/>
      <c r="CE21" s="731"/>
      <c r="CF21" s="731"/>
      <c r="CG21" s="731"/>
      <c r="CH21" s="731"/>
      <c r="CI21" s="731"/>
      <c r="CJ21" s="910"/>
      <c r="CK21" s="7"/>
      <c r="CL21" s="7"/>
      <c r="CM21" s="7"/>
      <c r="CN21" s="7"/>
      <c r="CO21" s="7"/>
      <c r="CP21" s="7"/>
      <c r="CR21" s="7"/>
      <c r="CS21" s="7"/>
      <c r="CT21" s="7"/>
      <c r="CU21" s="7"/>
      <c r="CV21" s="7"/>
      <c r="CW21" s="7"/>
      <c r="CX21" s="7"/>
    </row>
    <row r="22" spans="1:102" ht="15" customHeight="1" x14ac:dyDescent="0.2">
      <c r="A22" s="928" t="s">
        <v>174</v>
      </c>
      <c r="B22" s="929"/>
      <c r="C22" s="930" t="str">
        <f>指定登録依頼書!C22</f>
        <v/>
      </c>
      <c r="D22" s="931"/>
      <c r="E22" s="931"/>
      <c r="F22" s="931"/>
      <c r="G22" s="931"/>
      <c r="H22" s="931"/>
      <c r="I22" s="931"/>
      <c r="J22" s="931"/>
      <c r="K22" s="931"/>
      <c r="L22" s="931"/>
      <c r="M22" s="931"/>
      <c r="N22" s="931"/>
      <c r="O22" s="931"/>
      <c r="P22" s="931"/>
      <c r="Q22" s="931"/>
      <c r="R22" s="931"/>
      <c r="S22" s="931"/>
      <c r="T22" s="931"/>
      <c r="U22" s="931"/>
      <c r="V22" s="931"/>
      <c r="W22" s="931"/>
      <c r="X22" s="931"/>
      <c r="Y22" s="931"/>
      <c r="Z22" s="931"/>
      <c r="AA22" s="931"/>
      <c r="AB22" s="931"/>
      <c r="AC22" s="931"/>
      <c r="AD22" s="931"/>
      <c r="AE22" s="931"/>
      <c r="AF22" s="931"/>
      <c r="AG22" s="931"/>
      <c r="AH22" s="931"/>
      <c r="AI22" s="931"/>
      <c r="AJ22" s="931"/>
      <c r="AK22" s="931"/>
      <c r="AL22" s="931"/>
      <c r="AM22" s="931"/>
      <c r="AN22" s="931"/>
      <c r="AO22" s="931"/>
      <c r="AP22" s="931"/>
      <c r="AQ22" s="931"/>
      <c r="AR22" s="931"/>
      <c r="AS22" s="931"/>
      <c r="AT22" s="931"/>
      <c r="AU22" s="931"/>
      <c r="AV22" s="931"/>
      <c r="AW22" s="931"/>
      <c r="AX22" s="931"/>
      <c r="AY22" s="931"/>
      <c r="AZ22" s="1628"/>
      <c r="BA22" s="907"/>
      <c r="BB22" s="908"/>
      <c r="BC22" s="908"/>
      <c r="BD22" s="908"/>
      <c r="BE22" s="908"/>
      <c r="BF22" s="908"/>
      <c r="BG22" s="908"/>
      <c r="BH22" s="908"/>
      <c r="BI22" s="908"/>
      <c r="BJ22" s="908"/>
      <c r="BK22" s="908"/>
      <c r="BL22" s="908"/>
      <c r="BM22" s="908"/>
      <c r="BN22" s="908"/>
      <c r="BO22" s="908"/>
      <c r="BP22" s="908"/>
      <c r="BQ22" s="908"/>
      <c r="BR22" s="908"/>
      <c r="BS22" s="908"/>
      <c r="BT22" s="920"/>
      <c r="BU22" s="1039"/>
      <c r="BV22" s="1627"/>
      <c r="BW22" s="1627"/>
      <c r="BX22" s="1627"/>
      <c r="BY22" s="1627"/>
      <c r="BZ22" s="1627"/>
      <c r="CA22" s="856"/>
      <c r="CB22" s="780"/>
      <c r="CC22" s="780"/>
      <c r="CD22" s="780"/>
      <c r="CE22" s="780"/>
      <c r="CF22" s="780"/>
      <c r="CG22" s="780"/>
      <c r="CH22" s="780"/>
      <c r="CI22" s="780"/>
      <c r="CJ22" s="860"/>
      <c r="CK22" s="7"/>
      <c r="CL22" s="7"/>
      <c r="CM22" s="7"/>
      <c r="CN22" s="7"/>
      <c r="CO22" s="7"/>
      <c r="CP22" s="7"/>
      <c r="CQ22" s="7"/>
      <c r="CR22" s="7"/>
      <c r="CS22" s="7"/>
      <c r="CT22" s="7"/>
      <c r="CU22" s="7"/>
      <c r="CV22" s="7"/>
      <c r="CW22" s="7"/>
      <c r="CX22" s="7"/>
    </row>
    <row r="23" spans="1:102" ht="15" customHeight="1" x14ac:dyDescent="0.2">
      <c r="A23" s="928"/>
      <c r="B23" s="929"/>
      <c r="C23" s="930"/>
      <c r="D23" s="931"/>
      <c r="E23" s="931"/>
      <c r="F23" s="931"/>
      <c r="G23" s="931"/>
      <c r="H23" s="931"/>
      <c r="I23" s="931"/>
      <c r="J23" s="931"/>
      <c r="K23" s="931"/>
      <c r="L23" s="931"/>
      <c r="M23" s="931"/>
      <c r="N23" s="931"/>
      <c r="O23" s="931"/>
      <c r="P23" s="931"/>
      <c r="Q23" s="931"/>
      <c r="R23" s="931"/>
      <c r="S23" s="931"/>
      <c r="T23" s="931"/>
      <c r="U23" s="931"/>
      <c r="V23" s="931"/>
      <c r="W23" s="931"/>
      <c r="X23" s="931"/>
      <c r="Y23" s="931"/>
      <c r="Z23" s="931"/>
      <c r="AA23" s="931"/>
      <c r="AB23" s="931"/>
      <c r="AC23" s="931"/>
      <c r="AD23" s="931"/>
      <c r="AE23" s="931"/>
      <c r="AF23" s="931"/>
      <c r="AG23" s="931"/>
      <c r="AH23" s="931"/>
      <c r="AI23" s="931"/>
      <c r="AJ23" s="931"/>
      <c r="AK23" s="931"/>
      <c r="AL23" s="931"/>
      <c r="AM23" s="931"/>
      <c r="AN23" s="931"/>
      <c r="AO23" s="931"/>
      <c r="AP23" s="931"/>
      <c r="AQ23" s="931"/>
      <c r="AR23" s="931"/>
      <c r="AS23" s="931"/>
      <c r="AT23" s="931"/>
      <c r="AU23" s="931"/>
      <c r="AV23" s="931"/>
      <c r="AW23" s="931"/>
      <c r="AX23" s="931"/>
      <c r="AY23" s="931"/>
      <c r="AZ23" s="1628"/>
      <c r="BA23" s="917" t="s">
        <v>175</v>
      </c>
      <c r="BB23" s="791"/>
      <c r="BC23" s="791"/>
      <c r="BD23" s="791"/>
      <c r="BE23" s="791"/>
      <c r="BF23" s="791"/>
      <c r="BG23" s="791"/>
      <c r="BH23" s="791"/>
      <c r="BI23" s="791"/>
      <c r="BJ23" s="791"/>
      <c r="BK23" s="791"/>
      <c r="BL23" s="792"/>
      <c r="BM23" s="934" t="s">
        <v>176</v>
      </c>
      <c r="BN23" s="791"/>
      <c r="BO23" s="791"/>
      <c r="BP23" s="791"/>
      <c r="BQ23" s="791"/>
      <c r="BR23" s="791"/>
      <c r="BS23" s="791"/>
      <c r="BT23" s="791"/>
      <c r="BU23" s="791"/>
      <c r="BV23" s="791"/>
      <c r="BW23" s="791"/>
      <c r="BX23" s="791"/>
      <c r="BY23" s="791"/>
      <c r="BZ23" s="791"/>
      <c r="CA23" s="876" t="s">
        <v>136</v>
      </c>
      <c r="CB23" s="877"/>
      <c r="CC23" s="877"/>
      <c r="CD23" s="877"/>
      <c r="CE23" s="877"/>
      <c r="CF23" s="877"/>
      <c r="CG23" s="877"/>
      <c r="CH23" s="877"/>
      <c r="CI23" s="877"/>
      <c r="CJ23" s="935"/>
      <c r="CK23" s="7"/>
      <c r="CL23" s="7"/>
      <c r="CM23" s="7"/>
      <c r="CN23" s="7"/>
      <c r="CO23" s="7"/>
      <c r="CP23" s="7"/>
      <c r="CQ23" s="7"/>
      <c r="CR23" s="7"/>
      <c r="CS23" s="7"/>
      <c r="CT23" s="7"/>
      <c r="CU23" s="7"/>
      <c r="CV23" s="7"/>
      <c r="CW23" s="7"/>
      <c r="CX23" s="7"/>
    </row>
    <row r="24" spans="1:102" ht="15" customHeight="1" x14ac:dyDescent="0.2">
      <c r="A24" s="928"/>
      <c r="B24" s="929"/>
      <c r="C24" s="930"/>
      <c r="D24" s="931"/>
      <c r="E24" s="931"/>
      <c r="F24" s="931"/>
      <c r="G24" s="931"/>
      <c r="H24" s="931"/>
      <c r="I24" s="931"/>
      <c r="J24" s="931"/>
      <c r="K24" s="931"/>
      <c r="L24" s="931"/>
      <c r="M24" s="931"/>
      <c r="N24" s="931"/>
      <c r="O24" s="931"/>
      <c r="P24" s="931"/>
      <c r="Q24" s="931"/>
      <c r="R24" s="931"/>
      <c r="S24" s="931"/>
      <c r="T24" s="931"/>
      <c r="U24" s="931"/>
      <c r="V24" s="931"/>
      <c r="W24" s="931"/>
      <c r="X24" s="931"/>
      <c r="Y24" s="931"/>
      <c r="Z24" s="931"/>
      <c r="AA24" s="931"/>
      <c r="AB24" s="931"/>
      <c r="AC24" s="931"/>
      <c r="AD24" s="931"/>
      <c r="AE24" s="931"/>
      <c r="AF24" s="931"/>
      <c r="AG24" s="931"/>
      <c r="AH24" s="931"/>
      <c r="AI24" s="931"/>
      <c r="AJ24" s="931"/>
      <c r="AK24" s="931"/>
      <c r="AL24" s="931"/>
      <c r="AM24" s="931"/>
      <c r="AN24" s="931"/>
      <c r="AO24" s="931"/>
      <c r="AP24" s="931"/>
      <c r="AQ24" s="931"/>
      <c r="AR24" s="931"/>
      <c r="AS24" s="931"/>
      <c r="AT24" s="931"/>
      <c r="AU24" s="931"/>
      <c r="AV24" s="931"/>
      <c r="AW24" s="931"/>
      <c r="AX24" s="931"/>
      <c r="AY24" s="931"/>
      <c r="AZ24" s="1628"/>
      <c r="BA24" s="936" t="str">
        <f>指定登録依頼書!BA24</f>
        <v/>
      </c>
      <c r="BB24" s="761"/>
      <c r="BC24" s="761"/>
      <c r="BD24" s="761"/>
      <c r="BE24" s="761"/>
      <c r="BF24" s="761"/>
      <c r="BG24" s="761"/>
      <c r="BH24" s="761"/>
      <c r="BI24" s="761"/>
      <c r="BJ24" s="761"/>
      <c r="BK24" s="761"/>
      <c r="BL24" s="937"/>
      <c r="BM24" s="760" t="str">
        <f>指定登録依頼書!BM24</f>
        <v/>
      </c>
      <c r="BN24" s="761"/>
      <c r="BO24" s="761"/>
      <c r="BP24" s="761"/>
      <c r="BQ24" s="761"/>
      <c r="BR24" s="761"/>
      <c r="BS24" s="761"/>
      <c r="BT24" s="761"/>
      <c r="BU24" s="761"/>
      <c r="BV24" s="761"/>
      <c r="BW24" s="761"/>
      <c r="BX24" s="761"/>
      <c r="BY24" s="761"/>
      <c r="BZ24" s="1619"/>
      <c r="CA24" s="845"/>
      <c r="CB24" s="846"/>
      <c r="CC24" s="846"/>
      <c r="CD24" s="846"/>
      <c r="CE24" s="846"/>
      <c r="CF24" s="846"/>
      <c r="CG24" s="846"/>
      <c r="CH24" s="846"/>
      <c r="CI24" s="846"/>
      <c r="CJ24" s="849"/>
      <c r="CK24" s="25"/>
      <c r="CL24" s="25"/>
      <c r="CN24" s="25"/>
      <c r="CO24" s="25"/>
      <c r="CP24" s="25"/>
      <c r="CR24" s="25"/>
      <c r="CS24" s="25"/>
      <c r="CT24" s="25"/>
      <c r="CU24" s="7"/>
      <c r="CV24" s="7"/>
      <c r="CW24" s="7"/>
      <c r="CX24" s="7"/>
    </row>
    <row r="25" spans="1:102" ht="15" customHeight="1" thickBot="1" x14ac:dyDescent="0.25">
      <c r="A25" s="1622" t="s">
        <v>74</v>
      </c>
      <c r="B25" s="1623"/>
      <c r="C25" s="1629"/>
      <c r="D25" s="1630"/>
      <c r="E25" s="1630"/>
      <c r="F25" s="1630"/>
      <c r="G25" s="1630"/>
      <c r="H25" s="1630"/>
      <c r="I25" s="1630"/>
      <c r="J25" s="1630"/>
      <c r="K25" s="1630"/>
      <c r="L25" s="1630"/>
      <c r="M25" s="1630"/>
      <c r="N25" s="1630"/>
      <c r="O25" s="1630"/>
      <c r="P25" s="1630"/>
      <c r="Q25" s="1630"/>
      <c r="R25" s="1630"/>
      <c r="S25" s="1630"/>
      <c r="T25" s="1630"/>
      <c r="U25" s="1630"/>
      <c r="V25" s="1630"/>
      <c r="W25" s="1630"/>
      <c r="X25" s="1630"/>
      <c r="Y25" s="1630"/>
      <c r="Z25" s="1630"/>
      <c r="AA25" s="1630"/>
      <c r="AB25" s="1630"/>
      <c r="AC25" s="1630"/>
      <c r="AD25" s="1630"/>
      <c r="AE25" s="1630"/>
      <c r="AF25" s="1630"/>
      <c r="AG25" s="1630"/>
      <c r="AH25" s="1630"/>
      <c r="AI25" s="1630"/>
      <c r="AJ25" s="1630"/>
      <c r="AK25" s="1630"/>
      <c r="AL25" s="1630"/>
      <c r="AM25" s="1630"/>
      <c r="AN25" s="1630"/>
      <c r="AO25" s="1630"/>
      <c r="AP25" s="1630"/>
      <c r="AQ25" s="1630"/>
      <c r="AR25" s="1630"/>
      <c r="AS25" s="1630"/>
      <c r="AT25" s="1630"/>
      <c r="AU25" s="1630"/>
      <c r="AV25" s="1630"/>
      <c r="AW25" s="1630"/>
      <c r="AX25" s="1630"/>
      <c r="AY25" s="1630"/>
      <c r="AZ25" s="1631"/>
      <c r="BA25" s="1616"/>
      <c r="BB25" s="1617"/>
      <c r="BC25" s="1617"/>
      <c r="BD25" s="1617"/>
      <c r="BE25" s="1617"/>
      <c r="BF25" s="1617"/>
      <c r="BG25" s="1617"/>
      <c r="BH25" s="1617"/>
      <c r="BI25" s="1617"/>
      <c r="BJ25" s="1617"/>
      <c r="BK25" s="1617"/>
      <c r="BL25" s="1618"/>
      <c r="BM25" s="1620"/>
      <c r="BN25" s="1617"/>
      <c r="BO25" s="1617"/>
      <c r="BP25" s="1617"/>
      <c r="BQ25" s="1617"/>
      <c r="BR25" s="1617"/>
      <c r="BS25" s="1617"/>
      <c r="BT25" s="1617"/>
      <c r="BU25" s="1617"/>
      <c r="BV25" s="1617"/>
      <c r="BW25" s="1617"/>
      <c r="BX25" s="1617"/>
      <c r="BY25" s="1617"/>
      <c r="BZ25" s="1621"/>
      <c r="CA25" s="847"/>
      <c r="CB25" s="848"/>
      <c r="CC25" s="848"/>
      <c r="CD25" s="848"/>
      <c r="CE25" s="848"/>
      <c r="CF25" s="848"/>
      <c r="CG25" s="848"/>
      <c r="CH25" s="848"/>
      <c r="CI25" s="848"/>
      <c r="CJ25" s="850"/>
      <c r="CK25" s="25"/>
      <c r="CL25" s="25"/>
      <c r="CM25" s="25"/>
      <c r="CN25" s="25"/>
      <c r="CO25" s="25"/>
      <c r="CP25" s="25"/>
      <c r="CQ25" s="25"/>
      <c r="CR25" s="25"/>
      <c r="CS25" s="25"/>
      <c r="CT25" s="25"/>
      <c r="CU25" s="7"/>
      <c r="CV25" s="7"/>
      <c r="CW25" s="7"/>
      <c r="CX25" s="7"/>
    </row>
    <row r="26" spans="1:102" ht="27" customHeight="1" thickTop="1" x14ac:dyDescent="0.2">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19"/>
      <c r="BA26" s="780" t="s">
        <v>131</v>
      </c>
      <c r="BB26" s="780"/>
      <c r="BC26" s="780"/>
      <c r="BD26" s="780"/>
      <c r="BE26" s="780"/>
      <c r="BF26" s="780"/>
      <c r="BG26" s="780"/>
      <c r="BH26" s="780"/>
      <c r="BI26" s="780"/>
      <c r="BJ26" s="780"/>
      <c r="BK26" s="780"/>
      <c r="BL26" s="782"/>
      <c r="BM26" s="779" t="s">
        <v>130</v>
      </c>
      <c r="BN26" s="780"/>
      <c r="BO26" s="780"/>
      <c r="BP26" s="780"/>
      <c r="BQ26" s="780"/>
      <c r="BR26" s="780"/>
      <c r="BS26" s="780"/>
      <c r="BT26" s="780"/>
      <c r="BU26" s="780"/>
      <c r="BV26" s="780"/>
      <c r="BW26" s="780"/>
      <c r="BX26" s="780"/>
      <c r="BY26" s="780"/>
      <c r="BZ26" s="782"/>
      <c r="CA26" s="1610" t="s">
        <v>132</v>
      </c>
      <c r="CB26" s="1611"/>
      <c r="CC26" s="1611"/>
      <c r="CD26" s="1611"/>
      <c r="CE26" s="1611"/>
      <c r="CF26" s="1611"/>
      <c r="CG26" s="1611"/>
      <c r="CH26" s="1611"/>
      <c r="CI26" s="1611"/>
      <c r="CJ26" s="1612"/>
      <c r="CK26" s="7"/>
      <c r="CL26" s="7"/>
      <c r="CM26" s="7"/>
      <c r="CN26" s="7"/>
      <c r="CO26" s="7"/>
      <c r="CP26" s="7"/>
      <c r="CQ26" s="7"/>
      <c r="CR26" s="7"/>
      <c r="CS26" s="7"/>
      <c r="CT26" s="7"/>
      <c r="CU26" s="7"/>
      <c r="CV26" s="7"/>
      <c r="CW26" s="7"/>
      <c r="CX26" s="7"/>
    </row>
    <row r="27" spans="1:102" ht="18.75" customHeight="1" x14ac:dyDescent="0.2">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19"/>
      <c r="BA27" s="1613" t="s">
        <v>186</v>
      </c>
      <c r="BB27" s="877"/>
      <c r="BC27" s="877"/>
      <c r="BD27" s="877"/>
      <c r="BE27" s="877"/>
      <c r="BF27" s="878"/>
      <c r="BG27" s="879" t="s">
        <v>187</v>
      </c>
      <c r="BH27" s="877"/>
      <c r="BI27" s="877"/>
      <c r="BJ27" s="877"/>
      <c r="BK27" s="877"/>
      <c r="BL27" s="880"/>
      <c r="BM27" s="881" t="s">
        <v>188</v>
      </c>
      <c r="BN27" s="882"/>
      <c r="BO27" s="882"/>
      <c r="BP27" s="882"/>
      <c r="BQ27" s="882"/>
      <c r="BR27" s="882"/>
      <c r="BS27" s="882"/>
      <c r="BT27" s="887" t="s">
        <v>189</v>
      </c>
      <c r="BU27" s="887"/>
      <c r="BV27" s="887"/>
      <c r="BW27" s="887"/>
      <c r="BX27" s="887"/>
      <c r="BY27" s="887"/>
      <c r="BZ27" s="888"/>
      <c r="CA27" s="893" t="s">
        <v>190</v>
      </c>
      <c r="CB27" s="894"/>
      <c r="CC27" s="894"/>
      <c r="CD27" s="894"/>
      <c r="CE27" s="894"/>
      <c r="CF27" s="894"/>
      <c r="CG27" s="894"/>
      <c r="CH27" s="894"/>
      <c r="CI27" s="894"/>
      <c r="CJ27" s="895"/>
      <c r="CK27" s="26"/>
      <c r="CL27" s="26"/>
      <c r="CM27" s="26"/>
      <c r="CN27" s="26"/>
      <c r="CO27" s="26"/>
      <c r="CP27" s="26"/>
      <c r="CQ27" s="26"/>
      <c r="CR27" s="26"/>
      <c r="CS27" s="26"/>
      <c r="CT27" s="26"/>
      <c r="CU27" s="26"/>
      <c r="CV27" s="26"/>
      <c r="CW27" s="26"/>
      <c r="CX27" s="26"/>
    </row>
    <row r="28" spans="1:102" ht="18.75" customHeight="1"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1614" t="s">
        <v>194</v>
      </c>
      <c r="BB28" s="765"/>
      <c r="BC28" s="765"/>
      <c r="BD28" s="765"/>
      <c r="BE28" s="765"/>
      <c r="BF28" s="765"/>
      <c r="BG28" s="768" t="s">
        <v>195</v>
      </c>
      <c r="BH28" s="765"/>
      <c r="BI28" s="765"/>
      <c r="BJ28" s="765"/>
      <c r="BK28" s="765"/>
      <c r="BL28" s="769"/>
      <c r="BM28" s="883"/>
      <c r="BN28" s="884"/>
      <c r="BO28" s="884"/>
      <c r="BP28" s="884"/>
      <c r="BQ28" s="884"/>
      <c r="BR28" s="884"/>
      <c r="BS28" s="884"/>
      <c r="BT28" s="889"/>
      <c r="BU28" s="889"/>
      <c r="BV28" s="889"/>
      <c r="BW28" s="889"/>
      <c r="BX28" s="889"/>
      <c r="BY28" s="889"/>
      <c r="BZ28" s="890"/>
      <c r="CA28" s="896"/>
      <c r="CB28" s="897"/>
      <c r="CC28" s="897"/>
      <c r="CD28" s="897"/>
      <c r="CE28" s="897"/>
      <c r="CF28" s="897"/>
      <c r="CG28" s="897"/>
      <c r="CH28" s="897"/>
      <c r="CI28" s="897"/>
      <c r="CJ28" s="898"/>
      <c r="CK28" s="26"/>
      <c r="CL28" s="26"/>
      <c r="CM28" s="26"/>
      <c r="CN28" s="26"/>
      <c r="CO28" s="26"/>
      <c r="CP28" s="26"/>
      <c r="CQ28" s="26"/>
      <c r="CR28" s="26"/>
      <c r="CS28" s="26"/>
      <c r="CT28" s="26"/>
      <c r="CU28" s="26"/>
      <c r="CV28" s="26"/>
      <c r="CW28" s="26"/>
      <c r="CX28" s="26"/>
    </row>
    <row r="29" spans="1:102" ht="18.75" customHeight="1"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1614"/>
      <c r="BB29" s="765"/>
      <c r="BC29" s="765"/>
      <c r="BD29" s="765"/>
      <c r="BE29" s="765"/>
      <c r="BF29" s="765"/>
      <c r="BG29" s="765"/>
      <c r="BH29" s="765"/>
      <c r="BI29" s="765"/>
      <c r="BJ29" s="765"/>
      <c r="BK29" s="765"/>
      <c r="BL29" s="769"/>
      <c r="BM29" s="883"/>
      <c r="BN29" s="884"/>
      <c r="BO29" s="884"/>
      <c r="BP29" s="884"/>
      <c r="BQ29" s="884"/>
      <c r="BR29" s="884"/>
      <c r="BS29" s="884"/>
      <c r="BT29" s="889"/>
      <c r="BU29" s="889"/>
      <c r="BV29" s="889"/>
      <c r="BW29" s="889"/>
      <c r="BX29" s="889"/>
      <c r="BY29" s="889"/>
      <c r="BZ29" s="890"/>
      <c r="CA29" s="896"/>
      <c r="CB29" s="897"/>
      <c r="CC29" s="897"/>
      <c r="CD29" s="897"/>
      <c r="CE29" s="897"/>
      <c r="CF29" s="897"/>
      <c r="CG29" s="897"/>
      <c r="CH29" s="897"/>
      <c r="CI29" s="897"/>
      <c r="CJ29" s="898"/>
      <c r="CK29" s="26"/>
      <c r="CL29" s="26"/>
      <c r="CM29" s="26"/>
      <c r="CN29" s="26"/>
      <c r="CO29" s="26"/>
      <c r="CP29" s="26"/>
      <c r="CQ29" s="26"/>
      <c r="CR29" s="26"/>
      <c r="CS29" s="26"/>
      <c r="CT29" s="26"/>
      <c r="CU29" s="26"/>
      <c r="CV29" s="26"/>
      <c r="CW29" s="26"/>
      <c r="CX29" s="26"/>
    </row>
    <row r="30" spans="1:102" ht="18.75" customHeight="1" x14ac:dyDescent="0.2">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1614"/>
      <c r="BB30" s="765"/>
      <c r="BC30" s="765"/>
      <c r="BD30" s="765"/>
      <c r="BE30" s="765"/>
      <c r="BF30" s="765"/>
      <c r="BG30" s="765"/>
      <c r="BH30" s="765"/>
      <c r="BI30" s="765"/>
      <c r="BJ30" s="765"/>
      <c r="BK30" s="765"/>
      <c r="BL30" s="769"/>
      <c r="BM30" s="883"/>
      <c r="BN30" s="884"/>
      <c r="BO30" s="884"/>
      <c r="BP30" s="884"/>
      <c r="BQ30" s="884"/>
      <c r="BR30" s="884"/>
      <c r="BS30" s="884"/>
      <c r="BT30" s="889"/>
      <c r="BU30" s="889"/>
      <c r="BV30" s="889"/>
      <c r="BW30" s="889"/>
      <c r="BX30" s="889"/>
      <c r="BY30" s="889"/>
      <c r="BZ30" s="890"/>
      <c r="CA30" s="896"/>
      <c r="CB30" s="897"/>
      <c r="CC30" s="897"/>
      <c r="CD30" s="897"/>
      <c r="CE30" s="897"/>
      <c r="CF30" s="897"/>
      <c r="CG30" s="897"/>
      <c r="CH30" s="897"/>
      <c r="CI30" s="897"/>
      <c r="CJ30" s="898"/>
      <c r="CK30" s="26"/>
      <c r="CL30" s="26"/>
      <c r="CM30" s="26"/>
      <c r="CN30" s="26"/>
      <c r="CO30" s="26"/>
      <c r="CP30" s="26"/>
      <c r="CQ30" s="26"/>
      <c r="CR30" s="26"/>
      <c r="CS30" s="26"/>
      <c r="CT30" s="26"/>
      <c r="CU30" s="26"/>
      <c r="CV30" s="26"/>
      <c r="CW30" s="26"/>
      <c r="CX30" s="26"/>
    </row>
    <row r="31" spans="1:102" ht="18.75" customHeight="1" x14ac:dyDescent="0.2">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1614"/>
      <c r="BB31" s="765"/>
      <c r="BC31" s="765"/>
      <c r="BD31" s="765"/>
      <c r="BE31" s="765"/>
      <c r="BF31" s="765"/>
      <c r="BG31" s="765"/>
      <c r="BH31" s="765"/>
      <c r="BI31" s="765"/>
      <c r="BJ31" s="765"/>
      <c r="BK31" s="765"/>
      <c r="BL31" s="769"/>
      <c r="BM31" s="883"/>
      <c r="BN31" s="884"/>
      <c r="BO31" s="884"/>
      <c r="BP31" s="884"/>
      <c r="BQ31" s="884"/>
      <c r="BR31" s="884"/>
      <c r="BS31" s="884"/>
      <c r="BT31" s="889"/>
      <c r="BU31" s="889"/>
      <c r="BV31" s="889"/>
      <c r="BW31" s="889"/>
      <c r="BX31" s="889"/>
      <c r="BY31" s="889"/>
      <c r="BZ31" s="890"/>
      <c r="CA31" s="896"/>
      <c r="CB31" s="897"/>
      <c r="CC31" s="897"/>
      <c r="CD31" s="897"/>
      <c r="CE31" s="897"/>
      <c r="CF31" s="897"/>
      <c r="CG31" s="897"/>
      <c r="CH31" s="897"/>
      <c r="CI31" s="897"/>
      <c r="CJ31" s="898"/>
      <c r="CK31" s="26"/>
      <c r="CL31" s="26"/>
      <c r="CM31" s="26"/>
      <c r="CN31" s="26"/>
      <c r="CO31" s="26"/>
      <c r="CP31" s="26"/>
      <c r="CQ31" s="26"/>
      <c r="CR31" s="26"/>
      <c r="CS31" s="26"/>
      <c r="CT31" s="26"/>
      <c r="CU31" s="26"/>
      <c r="CV31" s="26"/>
      <c r="CW31" s="26"/>
      <c r="CX31" s="26"/>
    </row>
    <row r="32" spans="1:102" ht="18.75" customHeight="1" x14ac:dyDescent="0.2">
      <c r="AZ32" s="4"/>
      <c r="BA32" s="1614"/>
      <c r="BB32" s="765"/>
      <c r="BC32" s="765"/>
      <c r="BD32" s="765"/>
      <c r="BE32" s="765"/>
      <c r="BF32" s="765"/>
      <c r="BG32" s="765"/>
      <c r="BH32" s="765"/>
      <c r="BI32" s="765"/>
      <c r="BJ32" s="765"/>
      <c r="BK32" s="765"/>
      <c r="BL32" s="769"/>
      <c r="BM32" s="883"/>
      <c r="BN32" s="884"/>
      <c r="BO32" s="884"/>
      <c r="BP32" s="884"/>
      <c r="BQ32" s="884"/>
      <c r="BR32" s="884"/>
      <c r="BS32" s="884"/>
      <c r="BT32" s="889"/>
      <c r="BU32" s="889"/>
      <c r="BV32" s="889"/>
      <c r="BW32" s="889"/>
      <c r="BX32" s="889"/>
      <c r="BY32" s="889"/>
      <c r="BZ32" s="890"/>
      <c r="CA32" s="896"/>
      <c r="CB32" s="897"/>
      <c r="CC32" s="897"/>
      <c r="CD32" s="897"/>
      <c r="CE32" s="897"/>
      <c r="CF32" s="897"/>
      <c r="CG32" s="897"/>
      <c r="CH32" s="897"/>
      <c r="CI32" s="897"/>
      <c r="CJ32" s="898"/>
      <c r="CK32" s="26"/>
      <c r="CL32" s="26"/>
      <c r="CM32" s="26"/>
      <c r="CN32" s="26"/>
      <c r="CO32" s="26"/>
      <c r="CP32" s="26"/>
      <c r="CQ32" s="26"/>
      <c r="CR32" s="26"/>
      <c r="CS32" s="26"/>
      <c r="CT32" s="26"/>
      <c r="CU32" s="26"/>
      <c r="CV32" s="26"/>
      <c r="CW32" s="26"/>
      <c r="CX32" s="26"/>
    </row>
    <row r="33" spans="1:102" ht="18.75" customHeight="1" x14ac:dyDescent="0.2">
      <c r="A33" s="4" t="s">
        <v>353</v>
      </c>
      <c r="AZ33" s="4"/>
      <c r="BA33" s="1614"/>
      <c r="BB33" s="765"/>
      <c r="BC33" s="765"/>
      <c r="BD33" s="765"/>
      <c r="BE33" s="765"/>
      <c r="BF33" s="765"/>
      <c r="BG33" s="765"/>
      <c r="BH33" s="765"/>
      <c r="BI33" s="765"/>
      <c r="BJ33" s="765"/>
      <c r="BK33" s="765"/>
      <c r="BL33" s="769"/>
      <c r="BM33" s="883"/>
      <c r="BN33" s="884"/>
      <c r="BO33" s="884"/>
      <c r="BP33" s="884"/>
      <c r="BQ33" s="884"/>
      <c r="BR33" s="884"/>
      <c r="BS33" s="884"/>
      <c r="BT33" s="889"/>
      <c r="BU33" s="889"/>
      <c r="BV33" s="889"/>
      <c r="BW33" s="889"/>
      <c r="BX33" s="889"/>
      <c r="BY33" s="889"/>
      <c r="BZ33" s="890"/>
      <c r="CA33" s="896"/>
      <c r="CB33" s="897"/>
      <c r="CC33" s="897"/>
      <c r="CD33" s="897"/>
      <c r="CE33" s="897"/>
      <c r="CF33" s="897"/>
      <c r="CG33" s="897"/>
      <c r="CH33" s="897"/>
      <c r="CI33" s="897"/>
      <c r="CJ33" s="898"/>
      <c r="CK33" s="26"/>
      <c r="CL33" s="26"/>
      <c r="CM33" s="26"/>
      <c r="CN33" s="26"/>
      <c r="CO33" s="26"/>
      <c r="CP33" s="26"/>
      <c r="CQ33" s="26"/>
      <c r="CR33" s="26"/>
      <c r="CS33" s="26"/>
      <c r="CT33" s="26"/>
      <c r="CU33" s="26"/>
      <c r="CV33" s="26"/>
      <c r="CW33" s="26"/>
      <c r="CX33" s="26"/>
    </row>
    <row r="34" spans="1:102" ht="18.75" customHeight="1" x14ac:dyDescent="0.2">
      <c r="A34" s="27"/>
      <c r="B34" s="1609" t="s">
        <v>360</v>
      </c>
      <c r="C34" s="1609"/>
      <c r="D34" s="1609"/>
      <c r="E34" s="1609"/>
      <c r="F34" s="1609"/>
      <c r="G34" s="1609"/>
      <c r="H34" s="1609"/>
      <c r="I34" s="1609"/>
      <c r="J34" s="1609"/>
      <c r="K34" s="1609"/>
      <c r="L34" s="1609"/>
      <c r="M34" s="1609"/>
      <c r="N34" s="1609"/>
      <c r="O34" s="1609"/>
      <c r="P34" s="1609"/>
      <c r="Q34" s="1609"/>
      <c r="R34" s="1609"/>
      <c r="S34" s="1609"/>
      <c r="T34" s="1609"/>
      <c r="U34" s="1609"/>
      <c r="V34" s="1609"/>
      <c r="W34" s="1609"/>
      <c r="X34" s="1609"/>
      <c r="Y34" s="1609"/>
      <c r="Z34" s="1609"/>
      <c r="AA34" s="1609"/>
      <c r="AB34" s="1609"/>
      <c r="AC34" s="1609"/>
      <c r="AD34" s="1609"/>
      <c r="AE34" s="1609"/>
      <c r="AF34" s="1609"/>
      <c r="AG34" s="1609"/>
      <c r="AH34" s="1609"/>
      <c r="AI34" s="1609"/>
      <c r="AJ34" s="1609"/>
      <c r="AK34" s="1609"/>
      <c r="AL34" s="1609"/>
      <c r="AM34" s="1609"/>
      <c r="AN34" s="1609"/>
      <c r="AO34" s="1609"/>
      <c r="AP34" s="1609"/>
      <c r="AQ34" s="1609"/>
      <c r="AR34" s="1609"/>
      <c r="AS34" s="1609"/>
      <c r="AT34" s="1609"/>
      <c r="AU34" s="1609"/>
      <c r="AV34" s="1609"/>
      <c r="AW34" s="1609"/>
      <c r="AX34" s="1609"/>
      <c r="AY34" s="1609"/>
      <c r="AZ34" s="1609"/>
      <c r="BA34" s="1614"/>
      <c r="BB34" s="765"/>
      <c r="BC34" s="765"/>
      <c r="BD34" s="765"/>
      <c r="BE34" s="765"/>
      <c r="BF34" s="765"/>
      <c r="BG34" s="765"/>
      <c r="BH34" s="765"/>
      <c r="BI34" s="765"/>
      <c r="BJ34" s="765"/>
      <c r="BK34" s="765"/>
      <c r="BL34" s="769"/>
      <c r="BM34" s="883"/>
      <c r="BN34" s="884"/>
      <c r="BO34" s="884"/>
      <c r="BP34" s="884"/>
      <c r="BQ34" s="884"/>
      <c r="BR34" s="884"/>
      <c r="BS34" s="884"/>
      <c r="BT34" s="889"/>
      <c r="BU34" s="889"/>
      <c r="BV34" s="889"/>
      <c r="BW34" s="889"/>
      <c r="BX34" s="889"/>
      <c r="BY34" s="889"/>
      <c r="BZ34" s="890"/>
      <c r="CA34" s="896"/>
      <c r="CB34" s="897"/>
      <c r="CC34" s="897"/>
      <c r="CD34" s="897"/>
      <c r="CE34" s="897"/>
      <c r="CF34" s="897"/>
      <c r="CG34" s="897"/>
      <c r="CH34" s="897"/>
      <c r="CI34" s="897"/>
      <c r="CJ34" s="898"/>
      <c r="CK34" s="26"/>
      <c r="CL34" s="26"/>
      <c r="CM34" s="26"/>
      <c r="CN34" s="26"/>
      <c r="CO34" s="26"/>
      <c r="CP34" s="26"/>
      <c r="CQ34" s="26"/>
      <c r="CR34" s="26"/>
      <c r="CS34" s="26"/>
      <c r="CT34" s="26"/>
      <c r="CU34" s="26"/>
      <c r="CV34" s="26"/>
      <c r="CW34" s="26"/>
      <c r="CX34" s="26"/>
    </row>
    <row r="35" spans="1:102" ht="18.75" customHeight="1" x14ac:dyDescent="0.2">
      <c r="A35" s="27"/>
      <c r="B35" s="1609"/>
      <c r="C35" s="1609"/>
      <c r="D35" s="1609"/>
      <c r="E35" s="1609"/>
      <c r="F35" s="1609"/>
      <c r="G35" s="1609"/>
      <c r="H35" s="1609"/>
      <c r="I35" s="1609"/>
      <c r="J35" s="1609"/>
      <c r="K35" s="1609"/>
      <c r="L35" s="1609"/>
      <c r="M35" s="1609"/>
      <c r="N35" s="1609"/>
      <c r="O35" s="1609"/>
      <c r="P35" s="1609"/>
      <c r="Q35" s="1609"/>
      <c r="R35" s="1609"/>
      <c r="S35" s="1609"/>
      <c r="T35" s="1609"/>
      <c r="U35" s="1609"/>
      <c r="V35" s="1609"/>
      <c r="W35" s="1609"/>
      <c r="X35" s="1609"/>
      <c r="Y35" s="1609"/>
      <c r="Z35" s="1609"/>
      <c r="AA35" s="1609"/>
      <c r="AB35" s="1609"/>
      <c r="AC35" s="1609"/>
      <c r="AD35" s="1609"/>
      <c r="AE35" s="1609"/>
      <c r="AF35" s="1609"/>
      <c r="AG35" s="1609"/>
      <c r="AH35" s="1609"/>
      <c r="AI35" s="1609"/>
      <c r="AJ35" s="1609"/>
      <c r="AK35" s="1609"/>
      <c r="AL35" s="1609"/>
      <c r="AM35" s="1609"/>
      <c r="AN35" s="1609"/>
      <c r="AO35" s="1609"/>
      <c r="AP35" s="1609"/>
      <c r="AQ35" s="1609"/>
      <c r="AR35" s="1609"/>
      <c r="AS35" s="1609"/>
      <c r="AT35" s="1609"/>
      <c r="AU35" s="1609"/>
      <c r="AV35" s="1609"/>
      <c r="AW35" s="1609"/>
      <c r="AX35" s="1609"/>
      <c r="AY35" s="1609"/>
      <c r="AZ35" s="1609"/>
      <c r="BA35" s="1614"/>
      <c r="BB35" s="765"/>
      <c r="BC35" s="765"/>
      <c r="BD35" s="765"/>
      <c r="BE35" s="765"/>
      <c r="BF35" s="765"/>
      <c r="BG35" s="765"/>
      <c r="BH35" s="765"/>
      <c r="BI35" s="765"/>
      <c r="BJ35" s="765"/>
      <c r="BK35" s="765"/>
      <c r="BL35" s="769"/>
      <c r="BM35" s="885"/>
      <c r="BN35" s="886"/>
      <c r="BO35" s="886"/>
      <c r="BP35" s="886"/>
      <c r="BQ35" s="886"/>
      <c r="BR35" s="886"/>
      <c r="BS35" s="886"/>
      <c r="BT35" s="891"/>
      <c r="BU35" s="891"/>
      <c r="BV35" s="891"/>
      <c r="BW35" s="891"/>
      <c r="BX35" s="891"/>
      <c r="BY35" s="891"/>
      <c r="BZ35" s="892"/>
      <c r="CA35" s="899"/>
      <c r="CB35" s="900"/>
      <c r="CC35" s="900"/>
      <c r="CD35" s="900"/>
      <c r="CE35" s="900"/>
      <c r="CF35" s="900"/>
      <c r="CG35" s="900"/>
      <c r="CH35" s="900"/>
      <c r="CI35" s="900"/>
      <c r="CJ35" s="901"/>
      <c r="CK35" s="26"/>
      <c r="CL35" s="26"/>
      <c r="CM35" s="26"/>
      <c r="CN35" s="26"/>
      <c r="CO35" s="26"/>
      <c r="CP35" s="26"/>
      <c r="CQ35" s="26"/>
      <c r="CR35" s="26"/>
      <c r="CS35" s="26"/>
      <c r="CT35" s="26"/>
      <c r="CU35" s="26"/>
      <c r="CV35" s="26"/>
      <c r="CW35" s="26"/>
      <c r="CX35" s="26"/>
    </row>
    <row r="36" spans="1:102" ht="15" customHeight="1" x14ac:dyDescent="0.2">
      <c r="A36" s="4"/>
      <c r="B36" s="1609"/>
      <c r="C36" s="1609"/>
      <c r="D36" s="1609"/>
      <c r="E36" s="1609"/>
      <c r="F36" s="1609"/>
      <c r="G36" s="1609"/>
      <c r="H36" s="1609"/>
      <c r="I36" s="1609"/>
      <c r="J36" s="1609"/>
      <c r="K36" s="1609"/>
      <c r="L36" s="1609"/>
      <c r="M36" s="1609"/>
      <c r="N36" s="1609"/>
      <c r="O36" s="1609"/>
      <c r="P36" s="1609"/>
      <c r="Q36" s="1609"/>
      <c r="R36" s="1609"/>
      <c r="S36" s="1609"/>
      <c r="T36" s="1609"/>
      <c r="U36" s="1609"/>
      <c r="V36" s="1609"/>
      <c r="W36" s="1609"/>
      <c r="X36" s="1609"/>
      <c r="Y36" s="1609"/>
      <c r="Z36" s="1609"/>
      <c r="AA36" s="1609"/>
      <c r="AB36" s="1609"/>
      <c r="AC36" s="1609"/>
      <c r="AD36" s="1609"/>
      <c r="AE36" s="1609"/>
      <c r="AF36" s="1609"/>
      <c r="AG36" s="1609"/>
      <c r="AH36" s="1609"/>
      <c r="AI36" s="1609"/>
      <c r="AJ36" s="1609"/>
      <c r="AK36" s="1609"/>
      <c r="AL36" s="1609"/>
      <c r="AM36" s="1609"/>
      <c r="AN36" s="1609"/>
      <c r="AO36" s="1609"/>
      <c r="AP36" s="1609"/>
      <c r="AQ36" s="1609"/>
      <c r="AR36" s="1609"/>
      <c r="AS36" s="1609"/>
      <c r="AT36" s="1609"/>
      <c r="AU36" s="1609"/>
      <c r="AV36" s="1609"/>
      <c r="AW36" s="1609"/>
      <c r="AX36" s="1609"/>
      <c r="AY36" s="1609"/>
      <c r="AZ36" s="1609"/>
      <c r="BA36" s="1614"/>
      <c r="BB36" s="765"/>
      <c r="BC36" s="765"/>
      <c r="BD36" s="765"/>
      <c r="BE36" s="765"/>
      <c r="BF36" s="765"/>
      <c r="BG36" s="765"/>
      <c r="BH36" s="765"/>
      <c r="BI36" s="765"/>
      <c r="BJ36" s="765"/>
      <c r="BK36" s="765"/>
      <c r="BL36" s="769"/>
      <c r="BM36" s="20"/>
      <c r="BN36" s="753" t="s">
        <v>204</v>
      </c>
      <c r="BO36" s="753"/>
      <c r="BP36" s="753"/>
      <c r="BQ36" s="753"/>
      <c r="BR36" s="753"/>
      <c r="BS36" s="753"/>
      <c r="BT36" s="753"/>
      <c r="BU36" s="753"/>
      <c r="BV36" s="753"/>
      <c r="BW36" s="753"/>
      <c r="BX36" s="753"/>
      <c r="BY36" s="753"/>
      <c r="BZ36" s="753"/>
      <c r="CA36" s="753"/>
      <c r="CB36" s="753"/>
      <c r="CC36" s="753"/>
      <c r="CD36" s="753"/>
      <c r="CE36" s="753"/>
      <c r="CF36" s="753"/>
      <c r="CG36" s="753"/>
      <c r="CH36" s="753"/>
      <c r="CI36" s="753"/>
      <c r="CJ36" s="34"/>
      <c r="CK36" s="31"/>
      <c r="CL36" s="31"/>
      <c r="CM36" s="31"/>
      <c r="CN36" s="31"/>
      <c r="CO36" s="31"/>
      <c r="CP36" s="31"/>
      <c r="CQ36" s="31"/>
      <c r="CR36" s="31"/>
      <c r="CS36" s="31"/>
      <c r="CT36" s="31"/>
      <c r="CU36" s="31"/>
      <c r="CV36" s="31"/>
    </row>
    <row r="37" spans="1:102" ht="15" customHeight="1" x14ac:dyDescent="0.2">
      <c r="A37" s="4"/>
      <c r="B37" s="1609"/>
      <c r="C37" s="1609"/>
      <c r="D37" s="1609"/>
      <c r="E37" s="1609"/>
      <c r="F37" s="1609"/>
      <c r="G37" s="1609"/>
      <c r="H37" s="1609"/>
      <c r="I37" s="1609"/>
      <c r="J37" s="1609"/>
      <c r="K37" s="1609"/>
      <c r="L37" s="1609"/>
      <c r="M37" s="1609"/>
      <c r="N37" s="1609"/>
      <c r="O37" s="1609"/>
      <c r="P37" s="1609"/>
      <c r="Q37" s="1609"/>
      <c r="R37" s="1609"/>
      <c r="S37" s="1609"/>
      <c r="T37" s="1609"/>
      <c r="U37" s="1609"/>
      <c r="V37" s="1609"/>
      <c r="W37" s="1609"/>
      <c r="X37" s="1609"/>
      <c r="Y37" s="1609"/>
      <c r="Z37" s="1609"/>
      <c r="AA37" s="1609"/>
      <c r="AB37" s="1609"/>
      <c r="AC37" s="1609"/>
      <c r="AD37" s="1609"/>
      <c r="AE37" s="1609"/>
      <c r="AF37" s="1609"/>
      <c r="AG37" s="1609"/>
      <c r="AH37" s="1609"/>
      <c r="AI37" s="1609"/>
      <c r="AJ37" s="1609"/>
      <c r="AK37" s="1609"/>
      <c r="AL37" s="1609"/>
      <c r="AM37" s="1609"/>
      <c r="AN37" s="1609"/>
      <c r="AO37" s="1609"/>
      <c r="AP37" s="1609"/>
      <c r="AQ37" s="1609"/>
      <c r="AR37" s="1609"/>
      <c r="AS37" s="1609"/>
      <c r="AT37" s="1609"/>
      <c r="AU37" s="1609"/>
      <c r="AV37" s="1609"/>
      <c r="AW37" s="1609"/>
      <c r="AX37" s="1609"/>
      <c r="AY37" s="1609"/>
      <c r="AZ37" s="1609"/>
      <c r="BA37" s="1614"/>
      <c r="BB37" s="765"/>
      <c r="BC37" s="765"/>
      <c r="BD37" s="765"/>
      <c r="BE37" s="765"/>
      <c r="BF37" s="765"/>
      <c r="BG37" s="765"/>
      <c r="BH37" s="765"/>
      <c r="BI37" s="765"/>
      <c r="BJ37" s="765"/>
      <c r="BK37" s="765"/>
      <c r="BL37" s="769"/>
      <c r="BM37" s="20"/>
      <c r="BN37" s="754"/>
      <c r="BO37" s="754"/>
      <c r="BP37" s="754"/>
      <c r="BQ37" s="754"/>
      <c r="BR37" s="754"/>
      <c r="BS37" s="754"/>
      <c r="BT37" s="754"/>
      <c r="BU37" s="754"/>
      <c r="BV37" s="754"/>
      <c r="BW37" s="754"/>
      <c r="BX37" s="754"/>
      <c r="BY37" s="754"/>
      <c r="BZ37" s="754"/>
      <c r="CA37" s="754"/>
      <c r="CB37" s="754"/>
      <c r="CC37" s="754"/>
      <c r="CD37" s="754"/>
      <c r="CE37" s="754"/>
      <c r="CF37" s="754"/>
      <c r="CG37" s="754"/>
      <c r="CH37" s="754"/>
      <c r="CI37" s="754"/>
      <c r="CJ37" s="21"/>
      <c r="CK37" s="31"/>
      <c r="CL37" s="31"/>
      <c r="CM37" s="31"/>
      <c r="CN37" s="31"/>
      <c r="CO37" s="31"/>
      <c r="CP37" s="31"/>
      <c r="CQ37" s="31"/>
      <c r="CR37" s="31"/>
      <c r="CS37" s="31"/>
      <c r="CT37" s="31"/>
      <c r="CU37" s="31"/>
      <c r="CV37" s="31"/>
    </row>
    <row r="38" spans="1:102" ht="15" customHeight="1" thickBo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1615"/>
      <c r="BB38" s="767"/>
      <c r="BC38" s="767"/>
      <c r="BD38" s="767"/>
      <c r="BE38" s="767"/>
      <c r="BF38" s="767"/>
      <c r="BG38" s="767"/>
      <c r="BH38" s="767"/>
      <c r="BI38" s="767"/>
      <c r="BJ38" s="767"/>
      <c r="BK38" s="767"/>
      <c r="BL38" s="770"/>
      <c r="BM38" s="383"/>
      <c r="BN38" s="755"/>
      <c r="BO38" s="755"/>
      <c r="BP38" s="755"/>
      <c r="BQ38" s="755"/>
      <c r="BR38" s="755"/>
      <c r="BS38" s="755"/>
      <c r="BT38" s="755"/>
      <c r="BU38" s="755"/>
      <c r="BV38" s="755"/>
      <c r="BW38" s="755"/>
      <c r="BX38" s="755"/>
      <c r="BY38" s="755"/>
      <c r="BZ38" s="755"/>
      <c r="CA38" s="755"/>
      <c r="CB38" s="755"/>
      <c r="CC38" s="755"/>
      <c r="CD38" s="755"/>
      <c r="CE38" s="755"/>
      <c r="CF38" s="755"/>
      <c r="CG38" s="755"/>
      <c r="CH38" s="755"/>
      <c r="CI38" s="755"/>
      <c r="CJ38" s="381"/>
      <c r="CK38" s="31"/>
      <c r="CL38" s="31"/>
      <c r="CM38" s="31"/>
      <c r="CN38" s="31"/>
      <c r="CO38" s="31"/>
      <c r="CP38" s="31"/>
      <c r="CQ38" s="31"/>
      <c r="CR38" s="31"/>
      <c r="CS38" s="31"/>
      <c r="CT38" s="31"/>
      <c r="CU38" s="31"/>
      <c r="CV38" s="31"/>
    </row>
    <row r="39" spans="1:102" ht="15" customHeight="1" x14ac:dyDescent="0.2">
      <c r="A39" s="4"/>
      <c r="B39" s="4"/>
      <c r="C39" s="4"/>
      <c r="D39" s="4"/>
      <c r="E39" s="4"/>
      <c r="F39" s="4"/>
      <c r="G39" s="4"/>
      <c r="H39" s="4"/>
      <c r="I39" s="3"/>
      <c r="J39" s="3"/>
      <c r="K39" s="3"/>
      <c r="L39" s="3"/>
      <c r="M39" s="4"/>
      <c r="N39" s="3"/>
      <c r="O39" s="3"/>
      <c r="P39" s="4"/>
      <c r="Q39" s="3"/>
      <c r="R39" s="3"/>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69"/>
      <c r="AX39" s="69"/>
      <c r="AY39" s="4"/>
      <c r="AZ39" s="4"/>
    </row>
    <row r="40" spans="1:102" ht="15" customHeight="1"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69"/>
      <c r="AX40" s="69"/>
      <c r="AY40" s="4"/>
      <c r="AZ40" s="4"/>
    </row>
    <row r="41" spans="1:102" ht="15" customHeight="1" x14ac:dyDescent="0.2">
      <c r="AW41" s="67"/>
      <c r="AX41" s="67"/>
      <c r="CA41" s="724" t="s">
        <v>215</v>
      </c>
      <c r="CB41" s="724"/>
      <c r="CC41" s="724"/>
      <c r="CD41" s="724"/>
      <c r="CE41" s="724"/>
      <c r="CF41" s="724"/>
      <c r="CG41" s="724"/>
      <c r="CH41" s="724"/>
      <c r="CI41" s="724"/>
      <c r="CJ41" s="724"/>
      <c r="CL41" s="7"/>
      <c r="CM41" s="7"/>
      <c r="CN41" s="7"/>
      <c r="CO41" s="7"/>
      <c r="CP41" s="7"/>
      <c r="CQ41" s="7"/>
      <c r="CR41" s="7"/>
      <c r="CS41" s="7"/>
      <c r="CT41" s="7"/>
      <c r="CU41" s="7"/>
      <c r="CV41" s="7"/>
      <c r="CW41" s="7"/>
      <c r="CX41" s="7"/>
    </row>
    <row r="42" spans="1:102" ht="15" customHeight="1" x14ac:dyDescent="0.2">
      <c r="AW42" s="67"/>
      <c r="AX42" s="67"/>
      <c r="CA42" s="724" t="s">
        <v>216</v>
      </c>
      <c r="CB42" s="724"/>
      <c r="CC42" s="724"/>
      <c r="CD42" s="724"/>
      <c r="CE42" s="724"/>
      <c r="CF42" s="724" t="s">
        <v>217</v>
      </c>
      <c r="CG42" s="724"/>
      <c r="CH42" s="724"/>
      <c r="CI42" s="724"/>
      <c r="CJ42" s="724"/>
      <c r="CL42" s="7"/>
      <c r="CM42" s="7"/>
      <c r="CN42" s="7"/>
      <c r="CP42" s="7"/>
      <c r="CQ42" s="7"/>
      <c r="CR42" s="7"/>
      <c r="CS42" s="7"/>
      <c r="CT42" s="7"/>
      <c r="CU42" s="7"/>
      <c r="CV42" s="7"/>
      <c r="CW42" s="7"/>
      <c r="CX42" s="7"/>
    </row>
    <row r="43" spans="1:102" ht="15" customHeight="1" x14ac:dyDescent="0.2">
      <c r="AW43" s="67"/>
      <c r="AX43" s="67"/>
      <c r="CA43" s="14"/>
      <c r="CB43" s="15"/>
      <c r="CC43" s="15"/>
      <c r="CD43" s="15"/>
      <c r="CE43" s="16"/>
      <c r="CF43" s="14"/>
      <c r="CG43" s="15"/>
      <c r="CH43" s="15"/>
      <c r="CI43" s="15"/>
      <c r="CJ43" s="16"/>
    </row>
    <row r="44" spans="1:102" ht="15" customHeight="1" x14ac:dyDescent="0.2">
      <c r="AW44" s="7"/>
      <c r="AX44" s="7"/>
      <c r="AY44" s="4"/>
      <c r="AZ44" s="4"/>
      <c r="CA44" s="10"/>
      <c r="CB44" s="32"/>
      <c r="CC44" s="32"/>
      <c r="CE44" s="11"/>
      <c r="CF44" s="10"/>
      <c r="CJ44" s="11"/>
    </row>
    <row r="45" spans="1:102" ht="15" customHeight="1" x14ac:dyDescent="0.2">
      <c r="AW45" s="7"/>
      <c r="AX45" s="7"/>
      <c r="AY45" s="4"/>
      <c r="AZ45" s="4"/>
      <c r="CA45" s="30"/>
      <c r="CB45" s="32"/>
      <c r="CC45" s="32"/>
      <c r="CE45" s="11"/>
      <c r="CF45" s="10"/>
      <c r="CJ45" s="11"/>
    </row>
    <row r="46" spans="1:102" ht="15" customHeight="1" x14ac:dyDescent="0.2">
      <c r="AW46" s="7"/>
      <c r="AX46" s="7"/>
      <c r="AY46" s="4"/>
      <c r="AZ46" s="4"/>
      <c r="CA46" s="13"/>
      <c r="CB46" s="8"/>
      <c r="CC46" s="8"/>
      <c r="CD46" s="8"/>
      <c r="CE46" s="12"/>
      <c r="CF46" s="13"/>
      <c r="CG46" s="8"/>
      <c r="CH46" s="8"/>
      <c r="CI46" s="8"/>
      <c r="CJ46" s="12"/>
    </row>
    <row r="47" spans="1:102" ht="18" customHeight="1" x14ac:dyDescent="0.2">
      <c r="A47" s="719" t="s">
        <v>229</v>
      </c>
      <c r="B47" s="719"/>
      <c r="C47" s="719"/>
      <c r="D47" s="719"/>
      <c r="E47" s="719"/>
      <c r="F47" s="719"/>
      <c r="G47" s="719"/>
      <c r="H47" s="719"/>
      <c r="I47" s="719"/>
      <c r="J47" s="719"/>
      <c r="K47" s="719"/>
      <c r="L47" s="719"/>
      <c r="M47" s="719"/>
      <c r="N47" s="719"/>
      <c r="O47" s="719"/>
      <c r="P47" s="719"/>
      <c r="Q47" s="719"/>
      <c r="R47" s="719"/>
      <c r="S47" s="719"/>
      <c r="T47" s="719"/>
      <c r="U47" s="719"/>
      <c r="V47" s="719"/>
      <c r="W47" s="719"/>
      <c r="X47" s="719"/>
      <c r="Y47" s="719"/>
      <c r="Z47" s="719"/>
      <c r="AA47" s="719"/>
      <c r="AB47" s="719"/>
      <c r="AC47" s="719"/>
      <c r="AD47" s="719"/>
      <c r="AE47" s="719"/>
      <c r="AF47" s="719"/>
      <c r="AG47" s="719"/>
      <c r="AH47" s="719"/>
      <c r="AI47" s="719"/>
      <c r="AJ47" s="719"/>
      <c r="AK47" s="719"/>
      <c r="AL47" s="719"/>
      <c r="AM47" s="719"/>
      <c r="AN47" s="719"/>
      <c r="AO47" s="719"/>
      <c r="AP47" s="719"/>
      <c r="AQ47" s="719"/>
      <c r="AR47" s="719"/>
      <c r="AS47" s="719"/>
      <c r="AT47" s="719"/>
      <c r="AU47" s="719"/>
      <c r="AV47" s="719"/>
      <c r="AW47" s="719"/>
      <c r="AX47" s="719"/>
      <c r="AY47" s="719"/>
      <c r="AZ47" s="719"/>
      <c r="BA47" s="719"/>
      <c r="BB47" s="719"/>
      <c r="BC47" s="719"/>
      <c r="BD47" s="719"/>
      <c r="BE47" s="719"/>
      <c r="BF47" s="719"/>
      <c r="BG47" s="719"/>
      <c r="BH47" s="719"/>
      <c r="BI47" s="719"/>
      <c r="BJ47" s="719"/>
      <c r="BK47" s="719"/>
      <c r="BL47" s="719"/>
      <c r="BM47" s="719"/>
      <c r="BN47" s="719"/>
      <c r="BO47" s="719"/>
      <c r="BP47" s="719"/>
      <c r="BQ47" s="719"/>
      <c r="BR47" s="719"/>
      <c r="BS47" s="719"/>
      <c r="BT47" s="719"/>
      <c r="BU47" s="719"/>
      <c r="BV47" s="719"/>
      <c r="BW47" s="719"/>
      <c r="BX47" s="719"/>
      <c r="BY47" s="719"/>
      <c r="BZ47" s="719"/>
      <c r="CA47" s="719"/>
      <c r="CB47" s="719"/>
      <c r="CC47" s="719"/>
      <c r="CD47" s="719"/>
      <c r="CE47" s="719"/>
      <c r="CF47" s="719"/>
      <c r="CG47" s="719"/>
      <c r="CH47" s="719"/>
      <c r="CI47" s="719"/>
      <c r="CJ47" s="719"/>
    </row>
    <row r="48" spans="1:102" ht="16.5" x14ac:dyDescent="0.25">
      <c r="AG48" s="56"/>
      <c r="AK48" s="4"/>
      <c r="AL48" s="4"/>
      <c r="AM48" s="4"/>
      <c r="AN48" s="4"/>
      <c r="AO48" s="4"/>
      <c r="AP48" s="4"/>
      <c r="AQ48" s="4"/>
      <c r="AR48" s="4"/>
      <c r="AS48" s="4"/>
      <c r="AT48" s="4"/>
      <c r="AU48" s="4"/>
      <c r="AV48" s="4"/>
      <c r="AW48" s="4"/>
      <c r="AX48" s="4"/>
      <c r="AY48" s="4"/>
      <c r="AZ48" s="4"/>
    </row>
    <row r="49" spans="37:52" x14ac:dyDescent="0.2">
      <c r="AK49" s="4"/>
      <c r="AL49" s="4"/>
      <c r="AM49" s="4"/>
      <c r="AN49" s="4"/>
      <c r="AO49" s="4"/>
      <c r="AP49" s="4"/>
      <c r="AQ49" s="4"/>
      <c r="AR49" s="4"/>
      <c r="AS49" s="4"/>
      <c r="AT49" s="4"/>
      <c r="AU49" s="4"/>
      <c r="AV49" s="4"/>
      <c r="AW49" s="4"/>
      <c r="AX49" s="4"/>
      <c r="AY49" s="4"/>
      <c r="AZ49" s="4"/>
    </row>
    <row r="50" spans="37:52" x14ac:dyDescent="0.2">
      <c r="AK50" s="4"/>
      <c r="AL50" s="4"/>
      <c r="AM50" s="4"/>
      <c r="AN50" s="4"/>
      <c r="AO50" s="4"/>
      <c r="AP50" s="4"/>
      <c r="AQ50" s="4"/>
      <c r="AR50" s="4"/>
      <c r="AS50" s="4"/>
      <c r="AT50" s="4"/>
      <c r="AU50" s="4"/>
      <c r="AV50" s="4"/>
      <c r="AW50" s="4"/>
      <c r="AX50" s="4"/>
      <c r="AY50" s="4"/>
      <c r="AZ50" s="4"/>
    </row>
    <row r="51" spans="37:52" x14ac:dyDescent="0.2">
      <c r="AZ51" s="4"/>
    </row>
  </sheetData>
  <sheetProtection selectLockedCells="1" selectUnlockedCells="1"/>
  <mergeCells count="128">
    <mergeCell ref="CA42:CE42"/>
    <mergeCell ref="BM27:BS35"/>
    <mergeCell ref="CA24:CB25"/>
    <mergeCell ref="CE24:CF25"/>
    <mergeCell ref="CA10:CF10"/>
    <mergeCell ref="CG10:CJ10"/>
    <mergeCell ref="B15:AZ17"/>
    <mergeCell ref="BA10:BM10"/>
    <mergeCell ref="CG14:CJ14"/>
    <mergeCell ref="CG12:CJ13"/>
    <mergeCell ref="S11:W11"/>
    <mergeCell ref="U12:U13"/>
    <mergeCell ref="BL11:BL12"/>
    <mergeCell ref="BT11:BU12"/>
    <mergeCell ref="Y12:AC13"/>
    <mergeCell ref="AE12:AI13"/>
    <mergeCell ref="BB13:BF14"/>
    <mergeCell ref="BG11:BH12"/>
    <mergeCell ref="BI11:BI12"/>
    <mergeCell ref="BJ11:BK12"/>
    <mergeCell ref="A11:R11"/>
    <mergeCell ref="A12:R14"/>
    <mergeCell ref="CA23:CJ23"/>
    <mergeCell ref="BA19:BT22"/>
    <mergeCell ref="BA28:BF38"/>
    <mergeCell ref="BG28:BL38"/>
    <mergeCell ref="AW5:AX7"/>
    <mergeCell ref="AY5:AZ7"/>
    <mergeCell ref="CE5:CF5"/>
    <mergeCell ref="CH5:CJ5"/>
    <mergeCell ref="CH8:CJ8"/>
    <mergeCell ref="CA7:CD9"/>
    <mergeCell ref="CA4:CD6"/>
    <mergeCell ref="CE8:CF8"/>
    <mergeCell ref="BR7:BZ7"/>
    <mergeCell ref="BR4:BY4"/>
    <mergeCell ref="BA5:BZ6"/>
    <mergeCell ref="BA8:BQ9"/>
    <mergeCell ref="BA7:BQ7"/>
    <mergeCell ref="BR8:BZ9"/>
    <mergeCell ref="CA26:CJ26"/>
    <mergeCell ref="BN36:CI38"/>
    <mergeCell ref="BA18:BT18"/>
    <mergeCell ref="BU20:BZ22"/>
    <mergeCell ref="CC24:CD25"/>
    <mergeCell ref="CG24:CH25"/>
    <mergeCell ref="BM23:BZ23"/>
    <mergeCell ref="CA27:CJ35"/>
    <mergeCell ref="C1:AJ1"/>
    <mergeCell ref="C2:AJ2"/>
    <mergeCell ref="A3:AZ3"/>
    <mergeCell ref="A4:R4"/>
    <mergeCell ref="X4:AJ4"/>
    <mergeCell ref="AD7:AE7"/>
    <mergeCell ref="Q5:R7"/>
    <mergeCell ref="I5:J7"/>
    <mergeCell ref="O5:P7"/>
    <mergeCell ref="C5:D7"/>
    <mergeCell ref="E5:F7"/>
    <mergeCell ref="G5:H7"/>
    <mergeCell ref="AK4:AZ4"/>
    <mergeCell ref="X7:AB7"/>
    <mergeCell ref="K5:L7"/>
    <mergeCell ref="M5:N7"/>
    <mergeCell ref="AK5:AL7"/>
    <mergeCell ref="AG7:AH7"/>
    <mergeCell ref="AM5:AN7"/>
    <mergeCell ref="AO5:AP7"/>
    <mergeCell ref="AQ5:AR7"/>
    <mergeCell ref="AS5:AT7"/>
    <mergeCell ref="Y6:AD6"/>
    <mergeCell ref="AU5:AV7"/>
    <mergeCell ref="BA3:CJ3"/>
    <mergeCell ref="A5:B7"/>
    <mergeCell ref="A47:CJ47"/>
    <mergeCell ref="A22:B24"/>
    <mergeCell ref="A25:B25"/>
    <mergeCell ref="B34:AZ37"/>
    <mergeCell ref="C22:AZ25"/>
    <mergeCell ref="BA23:BL23"/>
    <mergeCell ref="BA24:BL25"/>
    <mergeCell ref="G21:I21"/>
    <mergeCell ref="K21:N21"/>
    <mergeCell ref="A18:B21"/>
    <mergeCell ref="C19:AZ20"/>
    <mergeCell ref="C18:AZ18"/>
    <mergeCell ref="C21:E21"/>
    <mergeCell ref="AG21:AJ21"/>
    <mergeCell ref="BU18:BZ18"/>
    <mergeCell ref="BU19:BZ19"/>
    <mergeCell ref="BM26:BZ26"/>
    <mergeCell ref="BT27:BZ35"/>
    <mergeCell ref="BA26:BL26"/>
    <mergeCell ref="CF42:CJ42"/>
    <mergeCell ref="CA41:CJ41"/>
    <mergeCell ref="CI24:CJ25"/>
    <mergeCell ref="A8:R8"/>
    <mergeCell ref="BN10:BZ10"/>
    <mergeCell ref="BA16:BZ17"/>
    <mergeCell ref="Y8:AC8"/>
    <mergeCell ref="S14:W14"/>
    <mergeCell ref="BB11:BE12"/>
    <mergeCell ref="BF11:BF12"/>
    <mergeCell ref="CA14:CB14"/>
    <mergeCell ref="BM24:BZ25"/>
    <mergeCell ref="CA15:CJ16"/>
    <mergeCell ref="CA17:CJ22"/>
    <mergeCell ref="CC11:CF11"/>
    <mergeCell ref="CG11:CJ11"/>
    <mergeCell ref="BW11:BX12"/>
    <mergeCell ref="BY11:BY12"/>
    <mergeCell ref="BO11:BR12"/>
    <mergeCell ref="BS11:BS12"/>
    <mergeCell ref="BO13:BS14"/>
    <mergeCell ref="CA11:CB11"/>
    <mergeCell ref="CA12:CB13"/>
    <mergeCell ref="CC12:CF13"/>
    <mergeCell ref="CC14:CF14"/>
    <mergeCell ref="BV11:BV12"/>
    <mergeCell ref="BA27:BF27"/>
    <mergeCell ref="BG27:BL27"/>
    <mergeCell ref="S10:W10"/>
    <mergeCell ref="X10:AJ10"/>
    <mergeCell ref="A9:R10"/>
    <mergeCell ref="BA15:BZ15"/>
    <mergeCell ref="AK21:AO21"/>
    <mergeCell ref="AQ21:AS21"/>
    <mergeCell ref="AU21:AZ21"/>
  </mergeCells>
  <phoneticPr fontId="1"/>
  <printOptions horizontalCentered="1" verticalCentered="1"/>
  <pageMargins left="0.19685039370078741" right="0.19685039370078741" top="0.19685039370078741" bottom="0.19685039370078741" header="0.19685039370078741" footer="0.19685039370078741"/>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9" tint="0.59999389629810485"/>
    <pageSetUpPr fitToPage="1"/>
  </sheetPr>
  <dimension ref="A1:CX51"/>
  <sheetViews>
    <sheetView zoomScaleNormal="100" workbookViewId="0">
      <selection activeCell="A12" sqref="A12:R14"/>
    </sheetView>
  </sheetViews>
  <sheetFormatPr defaultColWidth="9" defaultRowHeight="12" x14ac:dyDescent="0.2"/>
  <cols>
    <col min="1" max="1" width="1.26953125" style="9" customWidth="1"/>
    <col min="2" max="2" width="3.453125" style="9" customWidth="1"/>
    <col min="3" max="11" width="2.1796875" style="9" customWidth="1"/>
    <col min="12" max="13" width="2" style="9" customWidth="1"/>
    <col min="14" max="18" width="2.1796875" style="9" customWidth="1"/>
    <col min="19" max="19" width="1.7265625" style="9" customWidth="1"/>
    <col min="20" max="20" width="2.453125" style="9" customWidth="1"/>
    <col min="21" max="34" width="2.1796875" style="9" customWidth="1"/>
    <col min="35" max="35" width="3.7265625" style="9" customWidth="1"/>
    <col min="36" max="36" width="2.1796875" style="9" customWidth="1"/>
    <col min="37" max="52" width="1.453125" style="9" customWidth="1"/>
    <col min="53" max="111" width="2.26953125" style="9" customWidth="1"/>
    <col min="112" max="16384" width="9" style="9"/>
  </cols>
  <sheetData>
    <row r="1" spans="1:102" ht="23.5" x14ac:dyDescent="0.2">
      <c r="C1" s="1007" t="s">
        <v>361</v>
      </c>
      <c r="D1" s="1007"/>
      <c r="E1" s="1007"/>
      <c r="F1" s="1007"/>
      <c r="G1" s="1007"/>
      <c r="H1" s="1007"/>
      <c r="I1" s="1007"/>
      <c r="J1" s="1007"/>
      <c r="K1" s="1007"/>
      <c r="L1" s="1007"/>
      <c r="M1" s="1007"/>
      <c r="N1" s="1007"/>
      <c r="O1" s="1007"/>
      <c r="P1" s="1007"/>
      <c r="Q1" s="1007"/>
      <c r="R1" s="1007"/>
      <c r="S1" s="1007"/>
      <c r="T1" s="1007"/>
      <c r="U1" s="1007"/>
      <c r="V1" s="1007"/>
      <c r="W1" s="1007"/>
      <c r="X1" s="1007"/>
      <c r="Y1" s="1007"/>
      <c r="Z1" s="1007"/>
      <c r="AA1" s="1007"/>
      <c r="AB1" s="1007"/>
      <c r="AC1" s="1007"/>
      <c r="AD1" s="1007"/>
      <c r="AE1" s="1007"/>
      <c r="AF1" s="1007"/>
      <c r="AG1" s="1007"/>
      <c r="AH1" s="1007"/>
      <c r="AI1" s="1007"/>
      <c r="AJ1" s="1007"/>
    </row>
    <row r="2" spans="1:102" ht="17.25" customHeight="1" thickBot="1" x14ac:dyDescent="0.25">
      <c r="C2" s="742" t="s">
        <v>231</v>
      </c>
      <c r="D2" s="742"/>
      <c r="E2" s="742"/>
      <c r="F2" s="742"/>
      <c r="G2" s="742"/>
      <c r="H2" s="742"/>
      <c r="I2" s="742"/>
      <c r="J2" s="742"/>
      <c r="K2" s="742"/>
      <c r="L2" s="742"/>
      <c r="M2" s="742"/>
      <c r="N2" s="742"/>
      <c r="O2" s="742"/>
      <c r="P2" s="742"/>
      <c r="Q2" s="742"/>
      <c r="R2" s="742"/>
      <c r="S2" s="742"/>
      <c r="T2" s="742"/>
      <c r="U2" s="742"/>
      <c r="V2" s="742"/>
      <c r="W2" s="742"/>
      <c r="X2" s="742"/>
      <c r="Y2" s="742"/>
      <c r="Z2" s="742"/>
      <c r="AA2" s="742"/>
      <c r="AB2" s="742"/>
      <c r="AC2" s="742"/>
      <c r="AD2" s="742"/>
      <c r="AE2" s="742"/>
      <c r="AF2" s="742"/>
      <c r="AG2" s="742"/>
      <c r="AH2" s="742"/>
      <c r="AI2" s="742"/>
      <c r="AJ2" s="742"/>
    </row>
    <row r="3" spans="1:102" ht="18.75" customHeight="1" thickTop="1" x14ac:dyDescent="0.2">
      <c r="A3" s="1008" t="s">
        <v>144</v>
      </c>
      <c r="B3" s="1009"/>
      <c r="C3" s="1009"/>
      <c r="D3" s="1009"/>
      <c r="E3" s="1009"/>
      <c r="F3" s="1009"/>
      <c r="G3" s="1009"/>
      <c r="H3" s="1009"/>
      <c r="I3" s="1009"/>
      <c r="J3" s="1009"/>
      <c r="K3" s="1009"/>
      <c r="L3" s="1009"/>
      <c r="M3" s="1009"/>
      <c r="N3" s="1009"/>
      <c r="O3" s="1009"/>
      <c r="P3" s="1009"/>
      <c r="Q3" s="1009"/>
      <c r="R3" s="1009"/>
      <c r="S3" s="1009"/>
      <c r="T3" s="1009"/>
      <c r="U3" s="1009"/>
      <c r="V3" s="1009"/>
      <c r="W3" s="1009"/>
      <c r="X3" s="1009"/>
      <c r="Y3" s="1009"/>
      <c r="Z3" s="1009"/>
      <c r="AA3" s="1009"/>
      <c r="AB3" s="1009"/>
      <c r="AC3" s="1009"/>
      <c r="AD3" s="1009"/>
      <c r="AE3" s="1009"/>
      <c r="AF3" s="1009"/>
      <c r="AG3" s="1009"/>
      <c r="AH3" s="1009"/>
      <c r="AI3" s="1009"/>
      <c r="AJ3" s="1009"/>
      <c r="AK3" s="1009"/>
      <c r="AL3" s="1009"/>
      <c r="AM3" s="1009"/>
      <c r="AN3" s="1009"/>
      <c r="AO3" s="1009"/>
      <c r="AP3" s="1009"/>
      <c r="AQ3" s="1009"/>
      <c r="AR3" s="1009"/>
      <c r="AS3" s="1009"/>
      <c r="AT3" s="1009"/>
      <c r="AU3" s="1009"/>
      <c r="AV3" s="1009"/>
      <c r="AW3" s="1009"/>
      <c r="AX3" s="1009"/>
      <c r="AY3" s="1009"/>
      <c r="AZ3" s="1649"/>
      <c r="BA3" s="1010" t="s">
        <v>145</v>
      </c>
      <c r="BB3" s="1009"/>
      <c r="BC3" s="1009"/>
      <c r="BD3" s="1009"/>
      <c r="BE3" s="1009"/>
      <c r="BF3" s="1009"/>
      <c r="BG3" s="1009"/>
      <c r="BH3" s="1009"/>
      <c r="BI3" s="1009"/>
      <c r="BJ3" s="1009"/>
      <c r="BK3" s="1009"/>
      <c r="BL3" s="1009"/>
      <c r="BM3" s="1009"/>
      <c r="BN3" s="1009"/>
      <c r="BO3" s="1009"/>
      <c r="BP3" s="1009"/>
      <c r="BQ3" s="1009"/>
      <c r="BR3" s="1009"/>
      <c r="BS3" s="1009"/>
      <c r="BT3" s="1009"/>
      <c r="BU3" s="1009"/>
      <c r="BV3" s="1009"/>
      <c r="BW3" s="1009"/>
      <c r="BX3" s="1009"/>
      <c r="BY3" s="1009"/>
      <c r="BZ3" s="1009"/>
      <c r="CA3" s="1009"/>
      <c r="CB3" s="1009"/>
      <c r="CC3" s="1009"/>
      <c r="CD3" s="1009"/>
      <c r="CE3" s="1009"/>
      <c r="CF3" s="1009"/>
      <c r="CG3" s="1009"/>
      <c r="CH3" s="1009"/>
      <c r="CI3" s="1009"/>
      <c r="CJ3" s="1011"/>
      <c r="CK3" s="32"/>
      <c r="CL3" s="32"/>
      <c r="CM3" s="32"/>
      <c r="CN3" s="32"/>
      <c r="CO3" s="32"/>
      <c r="CP3" s="32"/>
      <c r="CQ3" s="32"/>
      <c r="CR3" s="32"/>
      <c r="CS3" s="32"/>
      <c r="CT3" s="32"/>
      <c r="CU3" s="32"/>
      <c r="CV3" s="32"/>
      <c r="CW3" s="32"/>
      <c r="CX3" s="32"/>
    </row>
    <row r="4" spans="1:102" ht="15" customHeight="1" x14ac:dyDescent="0.25">
      <c r="A4" s="1012" t="s">
        <v>146</v>
      </c>
      <c r="B4" s="1013"/>
      <c r="C4" s="1013"/>
      <c r="D4" s="1013"/>
      <c r="E4" s="1013"/>
      <c r="F4" s="1013"/>
      <c r="G4" s="1013"/>
      <c r="H4" s="1013"/>
      <c r="I4" s="1013"/>
      <c r="J4" s="1013"/>
      <c r="K4" s="1013"/>
      <c r="L4" s="1013"/>
      <c r="M4" s="1013"/>
      <c r="N4" s="1013"/>
      <c r="O4" s="1013"/>
      <c r="P4" s="1013"/>
      <c r="Q4" s="1013"/>
      <c r="R4" s="1014"/>
      <c r="S4" s="98"/>
      <c r="T4" s="92"/>
      <c r="U4" s="92"/>
      <c r="V4" s="92"/>
      <c r="W4" s="100"/>
      <c r="X4" s="1015" t="s">
        <v>147</v>
      </c>
      <c r="Y4" s="959"/>
      <c r="Z4" s="959"/>
      <c r="AA4" s="959"/>
      <c r="AB4" s="959"/>
      <c r="AC4" s="959"/>
      <c r="AD4" s="959"/>
      <c r="AE4" s="959"/>
      <c r="AF4" s="959"/>
      <c r="AG4" s="959"/>
      <c r="AH4" s="959"/>
      <c r="AI4" s="959"/>
      <c r="AJ4" s="960"/>
      <c r="AK4" s="1016" t="s">
        <v>148</v>
      </c>
      <c r="AL4" s="1017"/>
      <c r="AM4" s="1017"/>
      <c r="AN4" s="1017"/>
      <c r="AO4" s="1017"/>
      <c r="AP4" s="1017"/>
      <c r="AQ4" s="1017"/>
      <c r="AR4" s="1017"/>
      <c r="AS4" s="1017"/>
      <c r="AT4" s="1017"/>
      <c r="AU4" s="1017"/>
      <c r="AV4" s="1017"/>
      <c r="AW4" s="1017"/>
      <c r="AX4" s="1017"/>
      <c r="AY4" s="1017"/>
      <c r="AZ4" s="1018"/>
      <c r="BA4" s="101" t="s">
        <v>149</v>
      </c>
      <c r="BB4" s="15"/>
      <c r="BC4" s="15"/>
      <c r="BD4" s="15"/>
      <c r="BE4" s="15"/>
      <c r="BF4" s="15"/>
      <c r="BG4" s="15"/>
      <c r="BH4" s="15"/>
      <c r="BI4" s="15"/>
      <c r="BJ4" s="15"/>
      <c r="BK4" s="15"/>
      <c r="BL4" s="15"/>
      <c r="BM4" s="15"/>
      <c r="BN4" s="15"/>
      <c r="BO4" s="15"/>
      <c r="BP4" s="15"/>
      <c r="BQ4" s="15"/>
      <c r="BR4" s="1019" t="str">
        <f>指定登録依頼書!BR4</f>
        <v/>
      </c>
      <c r="BS4" s="1020"/>
      <c r="BT4" s="1020"/>
      <c r="BU4" s="1020"/>
      <c r="BV4" s="1020"/>
      <c r="BW4" s="1020"/>
      <c r="BX4" s="1020"/>
      <c r="BY4" s="1020"/>
      <c r="BZ4" s="78" t="str">
        <f>指定登録依頼書!BZ4</f>
        <v/>
      </c>
      <c r="CA4" s="1021" t="s">
        <v>150</v>
      </c>
      <c r="CB4" s="1022"/>
      <c r="CC4" s="1022"/>
      <c r="CD4" s="1023"/>
      <c r="CE4" s="106"/>
      <c r="CF4" s="106"/>
      <c r="CG4" s="106"/>
      <c r="CH4" s="106"/>
      <c r="CI4" s="106"/>
      <c r="CJ4" s="109"/>
      <c r="CK4" s="33"/>
      <c r="CL4" s="3"/>
    </row>
    <row r="5" spans="1:102" ht="15.75" customHeight="1" x14ac:dyDescent="0.2">
      <c r="A5" s="1030" t="str">
        <f>指定登録依頼書!A5</f>
        <v/>
      </c>
      <c r="B5" s="1031"/>
      <c r="C5" s="1031" t="str">
        <f>指定登録依頼書!C5</f>
        <v/>
      </c>
      <c r="D5" s="1031"/>
      <c r="E5" s="1034" t="s">
        <v>33</v>
      </c>
      <c r="F5" s="1034"/>
      <c r="G5" s="1031" t="str">
        <f>指定登録依頼書!G5</f>
        <v/>
      </c>
      <c r="H5" s="1031"/>
      <c r="I5" s="1031" t="str">
        <f>指定登録依頼書!I5</f>
        <v/>
      </c>
      <c r="J5" s="1031"/>
      <c r="K5" s="1031" t="str">
        <f>指定登録依頼書!K5</f>
        <v/>
      </c>
      <c r="L5" s="1031"/>
      <c r="M5" s="1031" t="str">
        <f>指定登録依頼書!M5</f>
        <v/>
      </c>
      <c r="N5" s="1031"/>
      <c r="O5" s="1031" t="str">
        <f>指定登録依頼書!O5</f>
        <v/>
      </c>
      <c r="P5" s="1031"/>
      <c r="Q5" s="1031" t="str">
        <f>指定登録依頼書!Q5</f>
        <v/>
      </c>
      <c r="R5" s="1036"/>
      <c r="S5" s="107"/>
      <c r="T5" s="7"/>
      <c r="U5" s="7"/>
      <c r="V5" s="7"/>
      <c r="W5" s="108"/>
      <c r="X5" s="4"/>
      <c r="Y5" s="4"/>
      <c r="Z5" s="4"/>
      <c r="AA5" s="4"/>
      <c r="AB5" s="4"/>
      <c r="AD5" s="18"/>
      <c r="AE5" s="4"/>
      <c r="AG5" s="4"/>
      <c r="AH5" s="4"/>
      <c r="AJ5" s="94"/>
      <c r="AK5" s="1038" t="str">
        <f>指定登録依頼書!AK5</f>
        <v/>
      </c>
      <c r="AL5" s="983"/>
      <c r="AM5" s="982" t="str">
        <f>指定登録依頼書!AM5</f>
        <v/>
      </c>
      <c r="AN5" s="983"/>
      <c r="AO5" s="982" t="str">
        <f>指定登録依頼書!AO5</f>
        <v/>
      </c>
      <c r="AP5" s="983"/>
      <c r="AQ5" s="982" t="str">
        <f>指定登録依頼書!AQ5</f>
        <v/>
      </c>
      <c r="AR5" s="983"/>
      <c r="AS5" s="982" t="str">
        <f>指定登録依頼書!AS5</f>
        <v/>
      </c>
      <c r="AT5" s="983"/>
      <c r="AU5" s="982" t="str">
        <f>指定登録依頼書!AU5</f>
        <v/>
      </c>
      <c r="AV5" s="983"/>
      <c r="AW5" s="982" t="str">
        <f>指定登録依頼書!AW5</f>
        <v/>
      </c>
      <c r="AX5" s="983"/>
      <c r="AY5" s="982" t="str">
        <f>指定登録依頼書!AY5</f>
        <v/>
      </c>
      <c r="AZ5" s="988"/>
      <c r="BA5" s="991" t="str">
        <f>指定登録依頼書!BA5</f>
        <v/>
      </c>
      <c r="BB5" s="992"/>
      <c r="BC5" s="992"/>
      <c r="BD5" s="992"/>
      <c r="BE5" s="992"/>
      <c r="BF5" s="992"/>
      <c r="BG5" s="992"/>
      <c r="BH5" s="992"/>
      <c r="BI5" s="992"/>
      <c r="BJ5" s="992"/>
      <c r="BK5" s="992"/>
      <c r="BL5" s="992"/>
      <c r="BM5" s="992"/>
      <c r="BN5" s="992"/>
      <c r="BO5" s="992"/>
      <c r="BP5" s="992"/>
      <c r="BQ5" s="992"/>
      <c r="BR5" s="992"/>
      <c r="BS5" s="992"/>
      <c r="BT5" s="992"/>
      <c r="BU5" s="992"/>
      <c r="BV5" s="992"/>
      <c r="BW5" s="992"/>
      <c r="BX5" s="992"/>
      <c r="BY5" s="992"/>
      <c r="BZ5" s="993"/>
      <c r="CA5" s="1024"/>
      <c r="CB5" s="1025"/>
      <c r="CC5" s="1025"/>
      <c r="CD5" s="1026"/>
      <c r="CE5" s="970" t="str">
        <f>IF(★入力シート★!AA77,"■","□") &amp; "有"</f>
        <v>□有</v>
      </c>
      <c r="CF5" s="970"/>
      <c r="CG5" s="7" t="s">
        <v>151</v>
      </c>
      <c r="CH5" s="742" t="str">
        <f>IF(★入力シート★!AB77,"■","□") &amp; "無"</f>
        <v>□無</v>
      </c>
      <c r="CI5" s="742"/>
      <c r="CJ5" s="971"/>
      <c r="CL5" s="29"/>
      <c r="CM5" s="29"/>
      <c r="CN5" s="29"/>
      <c r="CO5" s="29"/>
      <c r="CP5" s="29"/>
      <c r="CS5" s="28"/>
      <c r="CT5" s="28"/>
      <c r="CU5" s="28"/>
      <c r="CV5" s="28"/>
      <c r="CW5" s="28"/>
    </row>
    <row r="6" spans="1:102" ht="15.75" customHeight="1" x14ac:dyDescent="0.2">
      <c r="A6" s="1030"/>
      <c r="B6" s="1031"/>
      <c r="C6" s="1031"/>
      <c r="D6" s="1031"/>
      <c r="E6" s="1034"/>
      <c r="F6" s="1034"/>
      <c r="G6" s="1031"/>
      <c r="H6" s="1031"/>
      <c r="I6" s="1031"/>
      <c r="J6" s="1031"/>
      <c r="K6" s="1031"/>
      <c r="L6" s="1031"/>
      <c r="M6" s="1031"/>
      <c r="N6" s="1031"/>
      <c r="O6" s="1031"/>
      <c r="P6" s="1031"/>
      <c r="Q6" s="1031"/>
      <c r="R6" s="1036"/>
      <c r="S6" s="107"/>
      <c r="T6" s="7"/>
      <c r="U6" s="7"/>
      <c r="V6" s="7"/>
      <c r="W6" s="108"/>
      <c r="X6" s="4"/>
      <c r="Y6" s="997" t="str">
        <f>指定登録依頼書!Y6</f>
        <v/>
      </c>
      <c r="Z6" s="997"/>
      <c r="AA6" s="997"/>
      <c r="AB6" s="997"/>
      <c r="AC6" s="997"/>
      <c r="AD6" s="997"/>
      <c r="AE6" s="4"/>
      <c r="AF6" s="4"/>
      <c r="AG6" s="4"/>
      <c r="AH6" s="4"/>
      <c r="AI6" s="4"/>
      <c r="AJ6" s="94"/>
      <c r="AK6" s="760"/>
      <c r="AL6" s="985"/>
      <c r="AM6" s="984"/>
      <c r="AN6" s="985"/>
      <c r="AO6" s="984"/>
      <c r="AP6" s="985"/>
      <c r="AQ6" s="984"/>
      <c r="AR6" s="985"/>
      <c r="AS6" s="984"/>
      <c r="AT6" s="985"/>
      <c r="AU6" s="984"/>
      <c r="AV6" s="985"/>
      <c r="AW6" s="984"/>
      <c r="AX6" s="985"/>
      <c r="AY6" s="984"/>
      <c r="AZ6" s="989"/>
      <c r="BA6" s="994"/>
      <c r="BB6" s="995"/>
      <c r="BC6" s="995"/>
      <c r="BD6" s="995"/>
      <c r="BE6" s="995"/>
      <c r="BF6" s="995"/>
      <c r="BG6" s="995"/>
      <c r="BH6" s="995"/>
      <c r="BI6" s="995"/>
      <c r="BJ6" s="995"/>
      <c r="BK6" s="995"/>
      <c r="BL6" s="995"/>
      <c r="BM6" s="995"/>
      <c r="BN6" s="995"/>
      <c r="BO6" s="995"/>
      <c r="BP6" s="995"/>
      <c r="BQ6" s="995"/>
      <c r="BR6" s="995"/>
      <c r="BS6" s="995"/>
      <c r="BT6" s="995"/>
      <c r="BU6" s="995"/>
      <c r="BV6" s="995"/>
      <c r="BW6" s="995"/>
      <c r="BX6" s="995"/>
      <c r="BY6" s="995"/>
      <c r="BZ6" s="996"/>
      <c r="CA6" s="1027"/>
      <c r="CB6" s="1028"/>
      <c r="CC6" s="1028"/>
      <c r="CD6" s="1029"/>
      <c r="CE6" s="103"/>
      <c r="CF6" s="103"/>
      <c r="CG6" s="103"/>
      <c r="CH6" s="35"/>
      <c r="CI6" s="35"/>
      <c r="CJ6" s="110"/>
      <c r="CK6" s="7"/>
      <c r="CL6" s="3"/>
    </row>
    <row r="7" spans="1:102" ht="15" customHeight="1" x14ac:dyDescent="0.2">
      <c r="A7" s="1032"/>
      <c r="B7" s="1033"/>
      <c r="C7" s="1033"/>
      <c r="D7" s="1033"/>
      <c r="E7" s="1035"/>
      <c r="F7" s="1035"/>
      <c r="G7" s="1033"/>
      <c r="H7" s="1033"/>
      <c r="I7" s="1033"/>
      <c r="J7" s="1033"/>
      <c r="K7" s="1033"/>
      <c r="L7" s="1033"/>
      <c r="M7" s="1033"/>
      <c r="N7" s="1033"/>
      <c r="O7" s="1033"/>
      <c r="P7" s="1033"/>
      <c r="Q7" s="1033"/>
      <c r="R7" s="1037"/>
      <c r="S7" s="107"/>
      <c r="T7" s="7"/>
      <c r="U7" s="7"/>
      <c r="V7" s="7"/>
      <c r="W7" s="108"/>
      <c r="X7" s="760" t="str">
        <f>指定登録依頼書!X7</f>
        <v xml:space="preserve">0 </v>
      </c>
      <c r="Y7" s="761"/>
      <c r="Z7" s="761"/>
      <c r="AA7" s="761"/>
      <c r="AB7" s="761"/>
      <c r="AC7" s="32" t="s">
        <v>15</v>
      </c>
      <c r="AD7" s="761" t="str">
        <f>指定登録依頼書!AD7</f>
        <v/>
      </c>
      <c r="AE7" s="761"/>
      <c r="AF7" s="32" t="s">
        <v>16</v>
      </c>
      <c r="AG7" s="761" t="str">
        <f>指定登録依頼書!AG7</f>
        <v/>
      </c>
      <c r="AH7" s="761"/>
      <c r="AI7" s="32" t="s">
        <v>17</v>
      </c>
      <c r="AJ7" s="94"/>
      <c r="AK7" s="1039"/>
      <c r="AL7" s="987"/>
      <c r="AM7" s="986"/>
      <c r="AN7" s="987"/>
      <c r="AO7" s="986"/>
      <c r="AP7" s="987"/>
      <c r="AQ7" s="986"/>
      <c r="AR7" s="987"/>
      <c r="AS7" s="986"/>
      <c r="AT7" s="987"/>
      <c r="AU7" s="986"/>
      <c r="AV7" s="987"/>
      <c r="AW7" s="986"/>
      <c r="AX7" s="987"/>
      <c r="AY7" s="986"/>
      <c r="AZ7" s="990"/>
      <c r="BA7" s="917" t="s">
        <v>152</v>
      </c>
      <c r="BB7" s="791"/>
      <c r="BC7" s="791"/>
      <c r="BD7" s="791"/>
      <c r="BE7" s="791"/>
      <c r="BF7" s="791"/>
      <c r="BG7" s="791"/>
      <c r="BH7" s="791"/>
      <c r="BI7" s="791"/>
      <c r="BJ7" s="791"/>
      <c r="BK7" s="791"/>
      <c r="BL7" s="791"/>
      <c r="BM7" s="791"/>
      <c r="BN7" s="791"/>
      <c r="BO7" s="791"/>
      <c r="BP7" s="791"/>
      <c r="BQ7" s="791"/>
      <c r="BR7" s="791" t="s">
        <v>35</v>
      </c>
      <c r="BS7" s="791"/>
      <c r="BT7" s="791"/>
      <c r="BU7" s="791"/>
      <c r="BV7" s="791"/>
      <c r="BW7" s="791"/>
      <c r="BX7" s="791"/>
      <c r="BY7" s="791"/>
      <c r="BZ7" s="792"/>
      <c r="CA7" s="998" t="s">
        <v>349</v>
      </c>
      <c r="CB7" s="999"/>
      <c r="CC7" s="999"/>
      <c r="CD7" s="1000"/>
      <c r="CE7" s="106"/>
      <c r="CF7" s="106"/>
      <c r="CG7" s="106"/>
      <c r="CH7" s="102"/>
      <c r="CI7" s="102"/>
      <c r="CJ7" s="111"/>
      <c r="CK7" s="3"/>
      <c r="CL7" s="3"/>
    </row>
    <row r="8" spans="1:102" ht="15" customHeight="1" x14ac:dyDescent="0.2">
      <c r="A8" s="958" t="s">
        <v>154</v>
      </c>
      <c r="B8" s="959"/>
      <c r="C8" s="959"/>
      <c r="D8" s="959"/>
      <c r="E8" s="959"/>
      <c r="F8" s="959"/>
      <c r="G8" s="959"/>
      <c r="H8" s="959"/>
      <c r="I8" s="959"/>
      <c r="J8" s="959"/>
      <c r="K8" s="959"/>
      <c r="L8" s="959"/>
      <c r="M8" s="959"/>
      <c r="N8" s="959"/>
      <c r="O8" s="959"/>
      <c r="P8" s="959"/>
      <c r="Q8" s="959"/>
      <c r="R8" s="960"/>
      <c r="S8" s="107"/>
      <c r="T8" s="7"/>
      <c r="U8" s="7"/>
      <c r="V8" s="7"/>
      <c r="W8" s="108"/>
      <c r="X8" s="4"/>
      <c r="Y8" s="961" t="e">
        <f>指定登録依頼書!Y8</f>
        <v>#VALUE!</v>
      </c>
      <c r="Z8" s="961"/>
      <c r="AA8" s="961"/>
      <c r="AB8" s="961"/>
      <c r="AC8" s="961"/>
      <c r="AD8" s="195"/>
      <c r="AE8" s="195"/>
      <c r="AF8" s="195"/>
      <c r="AG8" s="195"/>
      <c r="AH8" s="195"/>
      <c r="AI8" s="195"/>
      <c r="AJ8" s="94"/>
      <c r="AK8" s="88"/>
      <c r="AL8" s="89"/>
      <c r="AM8" s="89"/>
      <c r="AN8" s="89"/>
      <c r="AO8" s="89"/>
      <c r="AP8" s="89"/>
      <c r="AQ8" s="89"/>
      <c r="AR8" s="89"/>
      <c r="AS8" s="89"/>
      <c r="AT8" s="89"/>
      <c r="AU8" s="89"/>
      <c r="AV8" s="89"/>
      <c r="AW8" s="89"/>
      <c r="AX8" s="89"/>
      <c r="AY8" s="89"/>
      <c r="AZ8" s="90"/>
      <c r="BA8" s="962" t="str">
        <f>指定登録依頼書!BA8</f>
        <v/>
      </c>
      <c r="BB8" s="963"/>
      <c r="BC8" s="963"/>
      <c r="BD8" s="963"/>
      <c r="BE8" s="963"/>
      <c r="BF8" s="963"/>
      <c r="BG8" s="963"/>
      <c r="BH8" s="963"/>
      <c r="BI8" s="963"/>
      <c r="BJ8" s="963"/>
      <c r="BK8" s="963"/>
      <c r="BL8" s="963"/>
      <c r="BM8" s="963"/>
      <c r="BN8" s="963"/>
      <c r="BO8" s="963"/>
      <c r="BP8" s="963"/>
      <c r="BQ8" s="963"/>
      <c r="BR8" s="966" t="str">
        <f>指定登録依頼書!BR8</f>
        <v/>
      </c>
      <c r="BS8" s="966"/>
      <c r="BT8" s="966"/>
      <c r="BU8" s="966"/>
      <c r="BV8" s="966"/>
      <c r="BW8" s="966"/>
      <c r="BX8" s="966"/>
      <c r="BY8" s="966"/>
      <c r="BZ8" s="967"/>
      <c r="CA8" s="1001"/>
      <c r="CB8" s="1002"/>
      <c r="CC8" s="1002"/>
      <c r="CD8" s="1003"/>
      <c r="CE8" s="970" t="str">
        <f>指定登録依頼書!CE8</f>
        <v>□要</v>
      </c>
      <c r="CF8" s="970"/>
      <c r="CG8" s="7" t="s">
        <v>151</v>
      </c>
      <c r="CH8" s="742" t="str">
        <f>指定登録依頼書!CH8</f>
        <v>□不要</v>
      </c>
      <c r="CI8" s="742"/>
      <c r="CJ8" s="971"/>
      <c r="CL8" s="29"/>
      <c r="CM8" s="29"/>
      <c r="CN8" s="29"/>
      <c r="CO8" s="29"/>
      <c r="CP8" s="29"/>
      <c r="CS8" s="28"/>
      <c r="CT8" s="28"/>
      <c r="CU8" s="28"/>
      <c r="CV8" s="28"/>
      <c r="CW8" s="28"/>
    </row>
    <row r="9" spans="1:102" ht="15" customHeight="1" x14ac:dyDescent="0.2">
      <c r="A9" s="972" t="str">
        <f>指定登録依頼書!A9</f>
        <v xml:space="preserve"> </v>
      </c>
      <c r="B9" s="973"/>
      <c r="C9" s="973"/>
      <c r="D9" s="973"/>
      <c r="E9" s="973"/>
      <c r="F9" s="973"/>
      <c r="G9" s="973"/>
      <c r="H9" s="973"/>
      <c r="I9" s="973"/>
      <c r="J9" s="973"/>
      <c r="K9" s="973"/>
      <c r="L9" s="973"/>
      <c r="M9" s="973"/>
      <c r="N9" s="973"/>
      <c r="O9" s="973"/>
      <c r="P9" s="973"/>
      <c r="Q9" s="973"/>
      <c r="R9" s="974"/>
      <c r="S9" s="83"/>
      <c r="T9" s="84"/>
      <c r="U9" s="84"/>
      <c r="V9" s="84"/>
      <c r="W9" s="86"/>
      <c r="X9" s="96"/>
      <c r="Y9" s="96"/>
      <c r="Z9" s="96"/>
      <c r="AA9" s="96"/>
      <c r="AB9" s="96"/>
      <c r="AC9" s="96"/>
      <c r="AD9" s="96"/>
      <c r="AE9" s="96"/>
      <c r="AF9" s="96"/>
      <c r="AG9" s="96"/>
      <c r="AH9" s="96"/>
      <c r="AI9" s="96"/>
      <c r="AJ9" s="95"/>
      <c r="AK9" s="6"/>
      <c r="AL9" s="4"/>
      <c r="AM9" s="4"/>
      <c r="AN9" s="4"/>
      <c r="AO9" s="4"/>
      <c r="AP9" s="4"/>
      <c r="AQ9" s="4"/>
      <c r="AR9" s="4"/>
      <c r="AS9" s="4"/>
      <c r="AT9" s="4"/>
      <c r="AU9" s="4"/>
      <c r="AV9" s="4"/>
      <c r="AW9" s="4"/>
      <c r="AX9" s="4"/>
      <c r="AY9" s="4"/>
      <c r="AZ9" s="19"/>
      <c r="BA9" s="964"/>
      <c r="BB9" s="965"/>
      <c r="BC9" s="965"/>
      <c r="BD9" s="965"/>
      <c r="BE9" s="965"/>
      <c r="BF9" s="965"/>
      <c r="BG9" s="965"/>
      <c r="BH9" s="965"/>
      <c r="BI9" s="965"/>
      <c r="BJ9" s="965"/>
      <c r="BK9" s="965"/>
      <c r="BL9" s="965"/>
      <c r="BM9" s="965"/>
      <c r="BN9" s="965"/>
      <c r="BO9" s="965"/>
      <c r="BP9" s="965"/>
      <c r="BQ9" s="965"/>
      <c r="BR9" s="968"/>
      <c r="BS9" s="968"/>
      <c r="BT9" s="968"/>
      <c r="BU9" s="968"/>
      <c r="BV9" s="968"/>
      <c r="BW9" s="968"/>
      <c r="BX9" s="968"/>
      <c r="BY9" s="968"/>
      <c r="BZ9" s="969"/>
      <c r="CA9" s="1004"/>
      <c r="CB9" s="1005"/>
      <c r="CC9" s="1005"/>
      <c r="CD9" s="1006"/>
      <c r="CE9" s="103"/>
      <c r="CF9" s="103"/>
      <c r="CG9" s="103"/>
      <c r="CH9" s="103"/>
      <c r="CI9" s="103"/>
      <c r="CJ9" s="112"/>
      <c r="CK9" s="3"/>
      <c r="CL9" s="3"/>
    </row>
    <row r="10" spans="1:102" ht="18" customHeight="1" x14ac:dyDescent="0.2">
      <c r="A10" s="975"/>
      <c r="B10" s="976"/>
      <c r="C10" s="976"/>
      <c r="D10" s="976"/>
      <c r="E10" s="976"/>
      <c r="F10" s="976"/>
      <c r="G10" s="976"/>
      <c r="H10" s="976"/>
      <c r="I10" s="976"/>
      <c r="J10" s="976"/>
      <c r="K10" s="976"/>
      <c r="L10" s="976"/>
      <c r="M10" s="976"/>
      <c r="N10" s="976"/>
      <c r="O10" s="976"/>
      <c r="P10" s="976"/>
      <c r="Q10" s="976"/>
      <c r="R10" s="977"/>
      <c r="S10" s="744" t="s">
        <v>156</v>
      </c>
      <c r="T10" s="745"/>
      <c r="U10" s="745"/>
      <c r="V10" s="745"/>
      <c r="W10" s="828"/>
      <c r="X10" s="934" t="s">
        <v>157</v>
      </c>
      <c r="Y10" s="791"/>
      <c r="Z10" s="791"/>
      <c r="AA10" s="791"/>
      <c r="AB10" s="791"/>
      <c r="AC10" s="791"/>
      <c r="AD10" s="791"/>
      <c r="AE10" s="791"/>
      <c r="AF10" s="791"/>
      <c r="AG10" s="791"/>
      <c r="AH10" s="791"/>
      <c r="AI10" s="791"/>
      <c r="AJ10" s="792"/>
      <c r="AK10" s="6"/>
      <c r="AL10" s="4"/>
      <c r="AM10" s="4"/>
      <c r="AN10" s="4"/>
      <c r="AO10" s="4"/>
      <c r="AP10" s="4"/>
      <c r="AQ10" s="4"/>
      <c r="AR10" s="4"/>
      <c r="AS10" s="4"/>
      <c r="AT10" s="4"/>
      <c r="AU10" s="4"/>
      <c r="AV10" s="4"/>
      <c r="AW10" s="4"/>
      <c r="AX10" s="4"/>
      <c r="AY10" s="4"/>
      <c r="AZ10" s="19"/>
      <c r="BA10" s="917" t="s">
        <v>119</v>
      </c>
      <c r="BB10" s="791"/>
      <c r="BC10" s="791"/>
      <c r="BD10" s="791"/>
      <c r="BE10" s="791"/>
      <c r="BF10" s="791"/>
      <c r="BG10" s="791"/>
      <c r="BH10" s="791"/>
      <c r="BI10" s="791"/>
      <c r="BJ10" s="791"/>
      <c r="BK10" s="791"/>
      <c r="BL10" s="791"/>
      <c r="BM10" s="792"/>
      <c r="BN10" s="934" t="s">
        <v>350</v>
      </c>
      <c r="BO10" s="791"/>
      <c r="BP10" s="791"/>
      <c r="BQ10" s="791"/>
      <c r="BR10" s="791"/>
      <c r="BS10" s="791"/>
      <c r="BT10" s="791"/>
      <c r="BU10" s="791"/>
      <c r="BV10" s="791"/>
      <c r="BW10" s="791"/>
      <c r="BX10" s="791"/>
      <c r="BY10" s="791"/>
      <c r="BZ10" s="792"/>
      <c r="CA10" s="724" t="s">
        <v>351</v>
      </c>
      <c r="CB10" s="724"/>
      <c r="CC10" s="724"/>
      <c r="CD10" s="724"/>
      <c r="CE10" s="724"/>
      <c r="CF10" s="724"/>
      <c r="CG10" s="724" t="s">
        <v>352</v>
      </c>
      <c r="CH10" s="724"/>
      <c r="CI10" s="724"/>
      <c r="CJ10" s="1632"/>
      <c r="CK10" s="4"/>
      <c r="CL10" s="4"/>
    </row>
    <row r="11" spans="1:102" ht="22.5" customHeight="1" x14ac:dyDescent="0.2">
      <c r="A11" s="951" t="s">
        <v>159</v>
      </c>
      <c r="B11" s="739"/>
      <c r="C11" s="739"/>
      <c r="D11" s="739"/>
      <c r="E11" s="739"/>
      <c r="F11" s="739"/>
      <c r="G11" s="739"/>
      <c r="H11" s="739"/>
      <c r="I11" s="739"/>
      <c r="J11" s="739"/>
      <c r="K11" s="739"/>
      <c r="L11" s="739"/>
      <c r="M11" s="739"/>
      <c r="N11" s="739"/>
      <c r="O11" s="739"/>
      <c r="P11" s="739"/>
      <c r="Q11" s="739"/>
      <c r="R11" s="740"/>
      <c r="S11" s="979" t="str">
        <f>指定登録依頼書!S11</f>
        <v>□ 男（M）</v>
      </c>
      <c r="T11" s="719"/>
      <c r="U11" s="719"/>
      <c r="V11" s="719"/>
      <c r="W11" s="980"/>
      <c r="X11" s="6"/>
      <c r="Y11" s="4"/>
      <c r="Z11" s="4"/>
      <c r="AB11" s="99"/>
      <c r="AC11" s="99"/>
      <c r="AD11" s="99"/>
      <c r="AE11" s="99"/>
      <c r="AF11" s="99"/>
      <c r="AG11" s="4"/>
      <c r="AH11" s="4"/>
      <c r="AI11" s="4"/>
      <c r="AJ11" s="94"/>
      <c r="AK11" s="6"/>
      <c r="AL11" s="4"/>
      <c r="AM11" s="4"/>
      <c r="AN11" s="4"/>
      <c r="AO11" s="4"/>
      <c r="AP11" s="4"/>
      <c r="AQ11" s="4"/>
      <c r="AR11" s="4"/>
      <c r="AS11" s="4"/>
      <c r="AT11" s="4"/>
      <c r="AU11" s="4"/>
      <c r="AV11" s="4"/>
      <c r="AW11" s="4"/>
      <c r="AX11" s="4"/>
      <c r="AY11" s="4"/>
      <c r="AZ11" s="19"/>
      <c r="BA11" s="4"/>
      <c r="BB11" s="981" t="str">
        <f>指定登録依頼書!BB11</f>
        <v/>
      </c>
      <c r="BC11" s="981"/>
      <c r="BD11" s="981"/>
      <c r="BE11" s="981"/>
      <c r="BF11" s="939" t="s">
        <v>15</v>
      </c>
      <c r="BG11" s="938" t="str">
        <f>指定登録依頼書!BG11</f>
        <v/>
      </c>
      <c r="BH11" s="938"/>
      <c r="BI11" s="939" t="s">
        <v>160</v>
      </c>
      <c r="BJ11" s="938" t="str">
        <f>指定登録依頼書!BJ11</f>
        <v/>
      </c>
      <c r="BK11" s="938"/>
      <c r="BL11" s="939" t="s">
        <v>17</v>
      </c>
      <c r="BM11" s="94"/>
      <c r="BN11" s="4"/>
      <c r="BO11" s="981" t="str">
        <f>指定解除登録依頼書!BO11</f>
        <v/>
      </c>
      <c r="BP11" s="981"/>
      <c r="BQ11" s="981"/>
      <c r="BR11" s="981"/>
      <c r="BS11" s="939" t="s">
        <v>15</v>
      </c>
      <c r="BT11" s="938" t="str">
        <f>指定解除登録依頼書!BT11</f>
        <v/>
      </c>
      <c r="BU11" s="938"/>
      <c r="BV11" s="939" t="s">
        <v>160</v>
      </c>
      <c r="BW11" s="938" t="str">
        <f>指定解除登録依頼書!BW11</f>
        <v/>
      </c>
      <c r="BX11" s="938"/>
      <c r="BY11" s="939" t="s">
        <v>161</v>
      </c>
      <c r="BZ11" s="94"/>
      <c r="CA11" s="1633" t="s">
        <v>124</v>
      </c>
      <c r="CB11" s="1634"/>
      <c r="CC11" s="1635" t="str">
        <f>指定解除登録依頼書!CC11</f>
        <v/>
      </c>
      <c r="CD11" s="1636"/>
      <c r="CE11" s="1636"/>
      <c r="CF11" s="1637"/>
      <c r="CG11" s="1638" t="str">
        <f>指定解除登録依頼書!CG11</f>
        <v xml:space="preserve">□ P D </v>
      </c>
      <c r="CH11" s="1639"/>
      <c r="CI11" s="1639"/>
      <c r="CJ11" s="1640"/>
      <c r="CK11" s="4"/>
      <c r="CL11" s="4"/>
    </row>
    <row r="12" spans="1:102" ht="7.5" customHeight="1" x14ac:dyDescent="0.2">
      <c r="A12" s="1410" t="str">
        <f>指定登録依頼書!A12</f>
        <v/>
      </c>
      <c r="B12" s="1411"/>
      <c r="C12" s="1411"/>
      <c r="D12" s="1411"/>
      <c r="E12" s="1411"/>
      <c r="F12" s="1411"/>
      <c r="G12" s="1411"/>
      <c r="H12" s="1411"/>
      <c r="I12" s="1411"/>
      <c r="J12" s="1411"/>
      <c r="K12" s="1411"/>
      <c r="L12" s="1411"/>
      <c r="M12" s="1411"/>
      <c r="N12" s="1411"/>
      <c r="O12" s="1411"/>
      <c r="P12" s="1411"/>
      <c r="Q12" s="1411"/>
      <c r="R12" s="1412"/>
      <c r="S12" s="6"/>
      <c r="T12" s="4"/>
      <c r="U12" s="731" t="s">
        <v>151</v>
      </c>
      <c r="V12" s="4"/>
      <c r="W12" s="94"/>
      <c r="X12" s="4"/>
      <c r="Y12" s="731" t="str">
        <f>指定登録依頼書!Y12</f>
        <v>□ 　日本人</v>
      </c>
      <c r="Z12" s="731"/>
      <c r="AA12" s="731"/>
      <c r="AB12" s="731"/>
      <c r="AC12" s="731"/>
      <c r="AD12" s="99"/>
      <c r="AE12" s="731" t="str">
        <f>指定登録依頼書!AE12</f>
        <v>□ 　外国人</v>
      </c>
      <c r="AF12" s="731"/>
      <c r="AG12" s="731"/>
      <c r="AH12" s="731"/>
      <c r="AI12" s="731"/>
      <c r="AJ12" s="94"/>
      <c r="AK12" s="4"/>
      <c r="AL12" s="4"/>
      <c r="AM12" s="4"/>
      <c r="AN12" s="4"/>
      <c r="AO12" s="4"/>
      <c r="AP12" s="4"/>
      <c r="AQ12" s="4"/>
      <c r="AR12" s="4"/>
      <c r="AS12" s="4"/>
      <c r="AT12" s="4"/>
      <c r="AU12" s="4"/>
      <c r="AV12" s="4"/>
      <c r="AW12" s="4"/>
      <c r="AX12" s="4"/>
      <c r="AY12" s="4"/>
      <c r="AZ12" s="19"/>
      <c r="BA12" s="4"/>
      <c r="BB12" s="981"/>
      <c r="BC12" s="981"/>
      <c r="BD12" s="981"/>
      <c r="BE12" s="981"/>
      <c r="BF12" s="939"/>
      <c r="BG12" s="938"/>
      <c r="BH12" s="938"/>
      <c r="BI12" s="939"/>
      <c r="BJ12" s="938"/>
      <c r="BK12" s="938"/>
      <c r="BL12" s="939"/>
      <c r="BM12" s="94"/>
      <c r="BN12" s="6"/>
      <c r="BO12" s="981"/>
      <c r="BP12" s="981"/>
      <c r="BQ12" s="981"/>
      <c r="BR12" s="981"/>
      <c r="BS12" s="939"/>
      <c r="BT12" s="938"/>
      <c r="BU12" s="938"/>
      <c r="BV12" s="939"/>
      <c r="BW12" s="938"/>
      <c r="BX12" s="938"/>
      <c r="BY12" s="939"/>
      <c r="BZ12" s="94"/>
      <c r="CA12" s="1641" t="s">
        <v>125</v>
      </c>
      <c r="CB12" s="1642"/>
      <c r="CC12" s="1635" t="str">
        <f>指定解除登録依頼書!CC12</f>
        <v/>
      </c>
      <c r="CD12" s="1636"/>
      <c r="CE12" s="1636"/>
      <c r="CF12" s="1637"/>
      <c r="CG12" s="1643" t="str">
        <f>指定解除登録依頼書!CG12</f>
        <v xml:space="preserve">□ TLD </v>
      </c>
      <c r="CH12" s="1644"/>
      <c r="CI12" s="1644"/>
      <c r="CJ12" s="1645"/>
      <c r="CK12" s="4"/>
      <c r="CL12" s="4"/>
    </row>
    <row r="13" spans="1:102" ht="15" customHeight="1" x14ac:dyDescent="0.2">
      <c r="A13" s="1410"/>
      <c r="B13" s="1411"/>
      <c r="C13" s="1411"/>
      <c r="D13" s="1411"/>
      <c r="E13" s="1411"/>
      <c r="F13" s="1411"/>
      <c r="G13" s="1411"/>
      <c r="H13" s="1411"/>
      <c r="I13" s="1411"/>
      <c r="J13" s="1411"/>
      <c r="K13" s="1411"/>
      <c r="L13" s="1411"/>
      <c r="M13" s="1411"/>
      <c r="N13" s="1411"/>
      <c r="O13" s="1411"/>
      <c r="P13" s="1411"/>
      <c r="Q13" s="1411"/>
      <c r="R13" s="1412"/>
      <c r="S13" s="7"/>
      <c r="T13" s="7"/>
      <c r="U13" s="731"/>
      <c r="V13" s="7"/>
      <c r="W13" s="108"/>
      <c r="Y13" s="731"/>
      <c r="Z13" s="731"/>
      <c r="AA13" s="731"/>
      <c r="AB13" s="731"/>
      <c r="AC13" s="731"/>
      <c r="AD13" s="7"/>
      <c r="AE13" s="731"/>
      <c r="AF13" s="731"/>
      <c r="AG13" s="731"/>
      <c r="AH13" s="731"/>
      <c r="AI13" s="731"/>
      <c r="AJ13" s="94"/>
      <c r="AK13" s="4"/>
      <c r="AL13" s="4"/>
      <c r="AM13" s="4"/>
      <c r="AN13" s="4"/>
      <c r="AO13" s="4"/>
      <c r="AP13" s="4"/>
      <c r="AQ13" s="4"/>
      <c r="AR13" s="4"/>
      <c r="AS13" s="4"/>
      <c r="AT13" s="4"/>
      <c r="AU13" s="4"/>
      <c r="AV13" s="4"/>
      <c r="AW13" s="4"/>
      <c r="AX13" s="4"/>
      <c r="AY13" s="4"/>
      <c r="AZ13" s="19"/>
      <c r="BA13" s="4"/>
      <c r="BB13" s="940" t="str">
        <f>指定登録依頼書!BB13</f>
        <v/>
      </c>
      <c r="BC13" s="940"/>
      <c r="BD13" s="940"/>
      <c r="BE13" s="940"/>
      <c r="BF13" s="940"/>
      <c r="BG13" s="375"/>
      <c r="BH13" s="375"/>
      <c r="BI13" s="374"/>
      <c r="BJ13" s="375"/>
      <c r="BK13" s="375"/>
      <c r="BL13" s="374"/>
      <c r="BM13" s="94"/>
      <c r="BN13" s="6"/>
      <c r="BO13" s="940" t="str">
        <f>指定解除登録依頼書!BO13</f>
        <v/>
      </c>
      <c r="BP13" s="940"/>
      <c r="BQ13" s="940"/>
      <c r="BR13" s="940"/>
      <c r="BS13" s="940"/>
      <c r="BT13" s="4"/>
      <c r="BU13" s="4"/>
      <c r="BV13" s="4"/>
      <c r="BW13" s="4"/>
      <c r="BX13" s="4"/>
      <c r="BY13" s="4"/>
      <c r="BZ13" s="94"/>
      <c r="CA13" s="1641"/>
      <c r="CB13" s="1642"/>
      <c r="CC13" s="1635"/>
      <c r="CD13" s="1636"/>
      <c r="CE13" s="1636"/>
      <c r="CF13" s="1637"/>
      <c r="CG13" s="1643"/>
      <c r="CH13" s="1644"/>
      <c r="CI13" s="1644"/>
      <c r="CJ13" s="1645"/>
      <c r="CK13" s="4"/>
      <c r="CL13" s="4"/>
    </row>
    <row r="14" spans="1:102" ht="22.5" customHeight="1" thickBot="1" x14ac:dyDescent="0.25">
      <c r="A14" s="1413"/>
      <c r="B14" s="1414"/>
      <c r="C14" s="1414"/>
      <c r="D14" s="1414"/>
      <c r="E14" s="1414"/>
      <c r="F14" s="1414"/>
      <c r="G14" s="1414"/>
      <c r="H14" s="1414"/>
      <c r="I14" s="1414"/>
      <c r="J14" s="1414"/>
      <c r="K14" s="1414"/>
      <c r="L14" s="1414"/>
      <c r="M14" s="1414"/>
      <c r="N14" s="1414"/>
      <c r="O14" s="1414"/>
      <c r="P14" s="1414"/>
      <c r="Q14" s="1414"/>
      <c r="R14" s="1415"/>
      <c r="S14" s="942" t="str">
        <f>指定登録依頼書!S14</f>
        <v>□ 女（F）</v>
      </c>
      <c r="T14" s="943"/>
      <c r="U14" s="943"/>
      <c r="V14" s="943"/>
      <c r="W14" s="943"/>
      <c r="X14" s="197"/>
      <c r="Y14" s="77"/>
      <c r="Z14" s="77"/>
      <c r="AB14" s="60"/>
      <c r="AC14" s="60"/>
      <c r="AD14" s="60"/>
      <c r="AE14" s="60"/>
      <c r="AF14" s="60"/>
      <c r="AG14" s="77"/>
      <c r="AH14" s="77"/>
      <c r="AI14" s="77"/>
      <c r="AJ14" s="198"/>
      <c r="AK14" s="6"/>
      <c r="AL14" s="4"/>
      <c r="AM14" s="4"/>
      <c r="AN14" s="4"/>
      <c r="AO14" s="4"/>
      <c r="AP14" s="4"/>
      <c r="AQ14" s="4"/>
      <c r="AR14" s="4"/>
      <c r="AS14" s="4"/>
      <c r="AT14" s="4"/>
      <c r="AU14" s="4"/>
      <c r="AV14" s="4"/>
      <c r="AW14" s="4"/>
      <c r="AX14" s="4"/>
      <c r="AY14" s="4"/>
      <c r="AZ14" s="199"/>
      <c r="BA14" s="4"/>
      <c r="BB14" s="941"/>
      <c r="BC14" s="941"/>
      <c r="BD14" s="941"/>
      <c r="BE14" s="941"/>
      <c r="BF14" s="941"/>
      <c r="BG14" s="4"/>
      <c r="BH14" s="4"/>
      <c r="BI14" s="4"/>
      <c r="BJ14" s="4"/>
      <c r="BK14" s="4"/>
      <c r="BL14" s="4"/>
      <c r="BM14" s="94"/>
      <c r="BN14" s="5"/>
      <c r="BO14" s="941"/>
      <c r="BP14" s="941"/>
      <c r="BQ14" s="941"/>
      <c r="BR14" s="941"/>
      <c r="BS14" s="941"/>
      <c r="BT14" s="376"/>
      <c r="BU14" s="376"/>
      <c r="BV14" s="371"/>
      <c r="BW14" s="376"/>
      <c r="BX14" s="376"/>
      <c r="BY14" s="371"/>
      <c r="BZ14" s="95"/>
      <c r="CA14" s="804" t="s">
        <v>126</v>
      </c>
      <c r="CB14" s="804"/>
      <c r="CC14" s="1646" t="str">
        <f>指定解除登録依頼書!CC14</f>
        <v/>
      </c>
      <c r="CD14" s="1646"/>
      <c r="CE14" s="1646"/>
      <c r="CF14" s="1646"/>
      <c r="CG14" s="1647" t="str">
        <f>指定解除登録依頼書!CG14</f>
        <v>□ 計算</v>
      </c>
      <c r="CH14" s="1647"/>
      <c r="CI14" s="1647"/>
      <c r="CJ14" s="1648"/>
      <c r="CK14" s="4"/>
      <c r="CL14" s="4"/>
    </row>
    <row r="15" spans="1:102" ht="15" customHeight="1" thickTop="1" x14ac:dyDescent="0.2">
      <c r="A15" s="115"/>
      <c r="B15" s="945" t="s">
        <v>162</v>
      </c>
      <c r="C15" s="945"/>
      <c r="D15" s="945"/>
      <c r="E15" s="945"/>
      <c r="F15" s="945"/>
      <c r="G15" s="945"/>
      <c r="H15" s="945"/>
      <c r="I15" s="945"/>
      <c r="J15" s="945"/>
      <c r="K15" s="945"/>
      <c r="L15" s="945"/>
      <c r="M15" s="945"/>
      <c r="N15" s="945"/>
      <c r="O15" s="945"/>
      <c r="P15" s="945"/>
      <c r="Q15" s="945"/>
      <c r="R15" s="945"/>
      <c r="S15" s="946"/>
      <c r="T15" s="946"/>
      <c r="U15" s="946"/>
      <c r="V15" s="946"/>
      <c r="W15" s="946"/>
      <c r="X15" s="946"/>
      <c r="Y15" s="946"/>
      <c r="Z15" s="946"/>
      <c r="AA15" s="946"/>
      <c r="AB15" s="946"/>
      <c r="AC15" s="946"/>
      <c r="AD15" s="946"/>
      <c r="AE15" s="946"/>
      <c r="AF15" s="946"/>
      <c r="AG15" s="946"/>
      <c r="AH15" s="946"/>
      <c r="AI15" s="946"/>
      <c r="AJ15" s="946"/>
      <c r="AK15" s="946"/>
      <c r="AL15" s="946"/>
      <c r="AM15" s="946"/>
      <c r="AN15" s="946"/>
      <c r="AO15" s="946"/>
      <c r="AP15" s="946"/>
      <c r="AQ15" s="946"/>
      <c r="AR15" s="946"/>
      <c r="AS15" s="946"/>
      <c r="AT15" s="946"/>
      <c r="AU15" s="946"/>
      <c r="AV15" s="946"/>
      <c r="AW15" s="946"/>
      <c r="AX15" s="946"/>
      <c r="AY15" s="946"/>
      <c r="AZ15" s="947"/>
      <c r="BA15" s="917" t="s">
        <v>128</v>
      </c>
      <c r="BB15" s="791"/>
      <c r="BC15" s="791"/>
      <c r="BD15" s="791"/>
      <c r="BE15" s="791"/>
      <c r="BF15" s="791"/>
      <c r="BG15" s="791"/>
      <c r="BH15" s="791"/>
      <c r="BI15" s="791"/>
      <c r="BJ15" s="791"/>
      <c r="BK15" s="791"/>
      <c r="BL15" s="791"/>
      <c r="BM15" s="791"/>
      <c r="BN15" s="791"/>
      <c r="BO15" s="791"/>
      <c r="BP15" s="791"/>
      <c r="BQ15" s="791"/>
      <c r="BR15" s="791"/>
      <c r="BS15" s="791"/>
      <c r="BT15" s="791"/>
      <c r="BU15" s="791"/>
      <c r="BV15" s="791"/>
      <c r="BW15" s="791"/>
      <c r="BX15" s="791"/>
      <c r="BY15" s="791"/>
      <c r="BZ15" s="791"/>
      <c r="CA15" s="853" t="s">
        <v>163</v>
      </c>
      <c r="CB15" s="854"/>
      <c r="CC15" s="854"/>
      <c r="CD15" s="854"/>
      <c r="CE15" s="854"/>
      <c r="CF15" s="854"/>
      <c r="CG15" s="854"/>
      <c r="CH15" s="854"/>
      <c r="CI15" s="854"/>
      <c r="CJ15" s="905"/>
      <c r="CK15" s="7"/>
      <c r="CL15" s="7"/>
      <c r="CM15" s="7"/>
      <c r="CN15" s="7"/>
      <c r="CO15" s="7"/>
      <c r="CP15" s="7"/>
      <c r="CQ15" s="7"/>
      <c r="CR15" s="7"/>
      <c r="CS15" s="7"/>
      <c r="CT15" s="7"/>
      <c r="CU15" s="7"/>
      <c r="CV15" s="7"/>
      <c r="CW15" s="7"/>
      <c r="CX15" s="7"/>
    </row>
    <row r="16" spans="1:102" ht="15" customHeight="1" x14ac:dyDescent="0.2">
      <c r="A16" s="115"/>
      <c r="B16" s="945"/>
      <c r="C16" s="945"/>
      <c r="D16" s="945"/>
      <c r="E16" s="945"/>
      <c r="F16" s="945"/>
      <c r="G16" s="945"/>
      <c r="H16" s="945"/>
      <c r="I16" s="945"/>
      <c r="J16" s="945"/>
      <c r="K16" s="945"/>
      <c r="L16" s="945"/>
      <c r="M16" s="945"/>
      <c r="N16" s="945"/>
      <c r="O16" s="945"/>
      <c r="P16" s="945"/>
      <c r="Q16" s="945"/>
      <c r="R16" s="945"/>
      <c r="S16" s="945"/>
      <c r="T16" s="945"/>
      <c r="U16" s="945"/>
      <c r="V16" s="945"/>
      <c r="W16" s="945"/>
      <c r="X16" s="945"/>
      <c r="Y16" s="945"/>
      <c r="Z16" s="945"/>
      <c r="AA16" s="945"/>
      <c r="AB16" s="945"/>
      <c r="AC16" s="945"/>
      <c r="AD16" s="945"/>
      <c r="AE16" s="945"/>
      <c r="AF16" s="945"/>
      <c r="AG16" s="945"/>
      <c r="AH16" s="945"/>
      <c r="AI16" s="945"/>
      <c r="AJ16" s="945"/>
      <c r="AK16" s="945"/>
      <c r="AL16" s="945"/>
      <c r="AM16" s="945"/>
      <c r="AN16" s="945"/>
      <c r="AO16" s="945"/>
      <c r="AP16" s="945"/>
      <c r="AQ16" s="945"/>
      <c r="AR16" s="945"/>
      <c r="AS16" s="945"/>
      <c r="AT16" s="945"/>
      <c r="AU16" s="945"/>
      <c r="AV16" s="945"/>
      <c r="AW16" s="945"/>
      <c r="AX16" s="945"/>
      <c r="AY16" s="945"/>
      <c r="AZ16" s="948"/>
      <c r="BA16" s="906" t="str">
        <f>指定登録依頼書!BA16</f>
        <v/>
      </c>
      <c r="BB16" s="757"/>
      <c r="BC16" s="757"/>
      <c r="BD16" s="757"/>
      <c r="BE16" s="757"/>
      <c r="BF16" s="757"/>
      <c r="BG16" s="757"/>
      <c r="BH16" s="757"/>
      <c r="BI16" s="757"/>
      <c r="BJ16" s="757"/>
      <c r="BK16" s="757"/>
      <c r="BL16" s="757"/>
      <c r="BM16" s="757"/>
      <c r="BN16" s="757"/>
      <c r="BO16" s="757"/>
      <c r="BP16" s="757"/>
      <c r="BQ16" s="757"/>
      <c r="BR16" s="757"/>
      <c r="BS16" s="757"/>
      <c r="BT16" s="757"/>
      <c r="BU16" s="757"/>
      <c r="BV16" s="757"/>
      <c r="BW16" s="757"/>
      <c r="BX16" s="757"/>
      <c r="BY16" s="757"/>
      <c r="BZ16" s="757"/>
      <c r="CA16" s="856"/>
      <c r="CB16" s="780"/>
      <c r="CC16" s="780"/>
      <c r="CD16" s="780"/>
      <c r="CE16" s="780"/>
      <c r="CF16" s="780"/>
      <c r="CG16" s="780"/>
      <c r="CH16" s="780"/>
      <c r="CI16" s="780"/>
      <c r="CJ16" s="860"/>
      <c r="CK16" s="7"/>
      <c r="CL16" s="7"/>
      <c r="CM16" s="7"/>
      <c r="CN16" s="7"/>
      <c r="CO16" s="7"/>
      <c r="CP16" s="7"/>
      <c r="CQ16" s="7"/>
      <c r="CR16" s="7"/>
      <c r="CS16" s="7"/>
      <c r="CT16" s="7"/>
      <c r="CU16" s="7"/>
      <c r="CV16" s="7"/>
      <c r="CW16" s="7"/>
      <c r="CX16" s="7"/>
    </row>
    <row r="17" spans="1:102" ht="15" customHeight="1" thickBot="1" x14ac:dyDescent="0.25">
      <c r="A17" s="116"/>
      <c r="B17" s="949"/>
      <c r="C17" s="949"/>
      <c r="D17" s="949"/>
      <c r="E17" s="949"/>
      <c r="F17" s="949"/>
      <c r="G17" s="949"/>
      <c r="H17" s="949"/>
      <c r="I17" s="949"/>
      <c r="J17" s="949"/>
      <c r="K17" s="949"/>
      <c r="L17" s="949"/>
      <c r="M17" s="949"/>
      <c r="N17" s="949"/>
      <c r="O17" s="949"/>
      <c r="P17" s="949"/>
      <c r="Q17" s="949"/>
      <c r="R17" s="949"/>
      <c r="S17" s="949"/>
      <c r="T17" s="949"/>
      <c r="U17" s="949"/>
      <c r="V17" s="949"/>
      <c r="W17" s="949"/>
      <c r="X17" s="949"/>
      <c r="Y17" s="949"/>
      <c r="Z17" s="949"/>
      <c r="AA17" s="949"/>
      <c r="AB17" s="949"/>
      <c r="AC17" s="949"/>
      <c r="AD17" s="949"/>
      <c r="AE17" s="949"/>
      <c r="AF17" s="949"/>
      <c r="AG17" s="949"/>
      <c r="AH17" s="949"/>
      <c r="AI17" s="949"/>
      <c r="AJ17" s="949"/>
      <c r="AK17" s="949"/>
      <c r="AL17" s="949"/>
      <c r="AM17" s="949"/>
      <c r="AN17" s="949"/>
      <c r="AO17" s="949"/>
      <c r="AP17" s="949"/>
      <c r="AQ17" s="949"/>
      <c r="AR17" s="949"/>
      <c r="AS17" s="949"/>
      <c r="AT17" s="949"/>
      <c r="AU17" s="949"/>
      <c r="AV17" s="949"/>
      <c r="AW17" s="949"/>
      <c r="AX17" s="949"/>
      <c r="AY17" s="949"/>
      <c r="AZ17" s="950"/>
      <c r="BA17" s="907"/>
      <c r="BB17" s="908"/>
      <c r="BC17" s="908"/>
      <c r="BD17" s="908"/>
      <c r="BE17" s="908"/>
      <c r="BF17" s="908"/>
      <c r="BG17" s="908"/>
      <c r="BH17" s="908"/>
      <c r="BI17" s="908"/>
      <c r="BJ17" s="908"/>
      <c r="BK17" s="908"/>
      <c r="BL17" s="908"/>
      <c r="BM17" s="908"/>
      <c r="BN17" s="908"/>
      <c r="BO17" s="908"/>
      <c r="BP17" s="908"/>
      <c r="BQ17" s="908"/>
      <c r="BR17" s="908"/>
      <c r="BS17" s="908"/>
      <c r="BT17" s="908"/>
      <c r="BU17" s="908"/>
      <c r="BV17" s="908"/>
      <c r="BW17" s="908"/>
      <c r="BX17" s="908"/>
      <c r="BY17" s="908"/>
      <c r="BZ17" s="908"/>
      <c r="CA17" s="909"/>
      <c r="CB17" s="731"/>
      <c r="CC17" s="731"/>
      <c r="CD17" s="731"/>
      <c r="CE17" s="731"/>
      <c r="CF17" s="731"/>
      <c r="CG17" s="731"/>
      <c r="CH17" s="731"/>
      <c r="CI17" s="731"/>
      <c r="CJ17" s="910"/>
      <c r="CK17" s="7"/>
      <c r="CL17" s="7"/>
      <c r="CM17" s="7"/>
      <c r="CN17" s="7"/>
      <c r="CO17" s="7"/>
      <c r="CP17" s="7"/>
      <c r="CQ17" s="7"/>
      <c r="CR17" s="7"/>
      <c r="CS17" s="7"/>
      <c r="CT17" s="7"/>
      <c r="CU17" s="7"/>
      <c r="CV17" s="7"/>
      <c r="CW17" s="7"/>
      <c r="CX17" s="7"/>
    </row>
    <row r="18" spans="1:102" ht="15" customHeight="1" thickTop="1" x14ac:dyDescent="0.2">
      <c r="A18" s="911" t="s">
        <v>165</v>
      </c>
      <c r="B18" s="912"/>
      <c r="C18" s="915" t="s">
        <v>166</v>
      </c>
      <c r="D18" s="916"/>
      <c r="E18" s="916"/>
      <c r="F18" s="916"/>
      <c r="G18" s="916"/>
      <c r="H18" s="916"/>
      <c r="I18" s="916"/>
      <c r="J18" s="916"/>
      <c r="K18" s="916"/>
      <c r="L18" s="916"/>
      <c r="M18" s="916"/>
      <c r="N18" s="916"/>
      <c r="O18" s="916"/>
      <c r="P18" s="916"/>
      <c r="Q18" s="916"/>
      <c r="R18" s="916"/>
      <c r="S18" s="916"/>
      <c r="T18" s="916"/>
      <c r="U18" s="916"/>
      <c r="V18" s="916"/>
      <c r="W18" s="916"/>
      <c r="X18" s="916"/>
      <c r="Y18" s="916"/>
      <c r="Z18" s="916"/>
      <c r="AA18" s="916"/>
      <c r="AB18" s="916"/>
      <c r="AC18" s="916"/>
      <c r="AD18" s="916"/>
      <c r="AE18" s="916"/>
      <c r="AF18" s="916"/>
      <c r="AG18" s="916"/>
      <c r="AH18" s="916"/>
      <c r="AI18" s="916"/>
      <c r="AJ18" s="916"/>
      <c r="AK18" s="916"/>
      <c r="AL18" s="916"/>
      <c r="AM18" s="916"/>
      <c r="AN18" s="916"/>
      <c r="AO18" s="916"/>
      <c r="AP18" s="916"/>
      <c r="AQ18" s="916"/>
      <c r="AR18" s="916"/>
      <c r="AS18" s="916"/>
      <c r="AT18" s="916"/>
      <c r="AU18" s="916"/>
      <c r="AV18" s="916"/>
      <c r="AW18" s="916"/>
      <c r="AX18" s="916"/>
      <c r="AY18" s="916"/>
      <c r="AZ18" s="1624"/>
      <c r="BA18" s="917" t="s">
        <v>167</v>
      </c>
      <c r="BB18" s="791"/>
      <c r="BC18" s="791"/>
      <c r="BD18" s="791"/>
      <c r="BE18" s="791"/>
      <c r="BF18" s="791"/>
      <c r="BG18" s="791"/>
      <c r="BH18" s="791"/>
      <c r="BI18" s="791"/>
      <c r="BJ18" s="791"/>
      <c r="BK18" s="791"/>
      <c r="BL18" s="791"/>
      <c r="BM18" s="791"/>
      <c r="BN18" s="791"/>
      <c r="BO18" s="791"/>
      <c r="BP18" s="791"/>
      <c r="BQ18" s="791"/>
      <c r="BR18" s="791"/>
      <c r="BS18" s="791"/>
      <c r="BT18" s="792"/>
      <c r="BU18" s="864" t="s">
        <v>130</v>
      </c>
      <c r="BV18" s="865"/>
      <c r="BW18" s="865"/>
      <c r="BX18" s="865"/>
      <c r="BY18" s="865"/>
      <c r="BZ18" s="865"/>
      <c r="CA18" s="909"/>
      <c r="CB18" s="731"/>
      <c r="CC18" s="731"/>
      <c r="CD18" s="731"/>
      <c r="CE18" s="731"/>
      <c r="CF18" s="731"/>
      <c r="CG18" s="731"/>
      <c r="CH18" s="731"/>
      <c r="CI18" s="731"/>
      <c r="CJ18" s="910"/>
      <c r="CK18" s="7"/>
      <c r="CL18" s="7"/>
      <c r="CM18" s="7"/>
      <c r="CN18" s="7"/>
      <c r="CO18" s="7"/>
      <c r="CP18" s="7"/>
      <c r="CQ18" s="7"/>
      <c r="CR18" s="7"/>
      <c r="CS18" s="7"/>
      <c r="CT18" s="7"/>
      <c r="CU18" s="7"/>
      <c r="CV18" s="7"/>
      <c r="CW18" s="7"/>
      <c r="CX18" s="7"/>
    </row>
    <row r="19" spans="1:102" ht="15" customHeight="1" x14ac:dyDescent="0.2">
      <c r="A19" s="913"/>
      <c r="B19" s="914"/>
      <c r="C19" s="756" t="str">
        <f>指定登録依頼書!C19</f>
        <v>　</v>
      </c>
      <c r="D19" s="757"/>
      <c r="E19" s="757"/>
      <c r="F19" s="757"/>
      <c r="G19" s="757"/>
      <c r="H19" s="757"/>
      <c r="I19" s="757"/>
      <c r="J19" s="757"/>
      <c r="K19" s="757"/>
      <c r="L19" s="757"/>
      <c r="M19" s="757"/>
      <c r="N19" s="757"/>
      <c r="O19" s="757"/>
      <c r="P19" s="757"/>
      <c r="Q19" s="757"/>
      <c r="R19" s="757"/>
      <c r="S19" s="757"/>
      <c r="T19" s="757"/>
      <c r="U19" s="757"/>
      <c r="V19" s="757"/>
      <c r="W19" s="757"/>
      <c r="X19" s="757"/>
      <c r="Y19" s="757"/>
      <c r="Z19" s="757"/>
      <c r="AA19" s="757"/>
      <c r="AB19" s="757"/>
      <c r="AC19" s="757"/>
      <c r="AD19" s="757"/>
      <c r="AE19" s="757"/>
      <c r="AF19" s="757"/>
      <c r="AG19" s="757"/>
      <c r="AH19" s="757"/>
      <c r="AI19" s="757"/>
      <c r="AJ19" s="757"/>
      <c r="AK19" s="757"/>
      <c r="AL19" s="757"/>
      <c r="AM19" s="757"/>
      <c r="AN19" s="757"/>
      <c r="AO19" s="757"/>
      <c r="AP19" s="757"/>
      <c r="AQ19" s="757"/>
      <c r="AR19" s="757"/>
      <c r="AS19" s="757"/>
      <c r="AT19" s="757"/>
      <c r="AU19" s="757"/>
      <c r="AV19" s="757"/>
      <c r="AW19" s="757"/>
      <c r="AX19" s="757"/>
      <c r="AY19" s="757"/>
      <c r="AZ19" s="1625"/>
      <c r="BA19" s="906" t="str">
        <f>指定登録依頼書!BA19</f>
        <v/>
      </c>
      <c r="BB19" s="757"/>
      <c r="BC19" s="757"/>
      <c r="BD19" s="757"/>
      <c r="BE19" s="757"/>
      <c r="BF19" s="757"/>
      <c r="BG19" s="757"/>
      <c r="BH19" s="757"/>
      <c r="BI19" s="757"/>
      <c r="BJ19" s="757"/>
      <c r="BK19" s="757"/>
      <c r="BL19" s="757"/>
      <c r="BM19" s="757"/>
      <c r="BN19" s="757"/>
      <c r="BO19" s="757"/>
      <c r="BP19" s="757"/>
      <c r="BQ19" s="757"/>
      <c r="BR19" s="757"/>
      <c r="BS19" s="757"/>
      <c r="BT19" s="919"/>
      <c r="BU19" s="921" t="s">
        <v>168</v>
      </c>
      <c r="BV19" s="731"/>
      <c r="BW19" s="731"/>
      <c r="BX19" s="731"/>
      <c r="BY19" s="731"/>
      <c r="BZ19" s="731"/>
      <c r="CA19" s="909"/>
      <c r="CB19" s="731"/>
      <c r="CC19" s="731"/>
      <c r="CD19" s="731"/>
      <c r="CE19" s="731"/>
      <c r="CF19" s="731"/>
      <c r="CG19" s="731"/>
      <c r="CH19" s="731"/>
      <c r="CI19" s="731"/>
      <c r="CJ19" s="910"/>
      <c r="CK19" s="27"/>
      <c r="CL19" s="27"/>
      <c r="CM19" s="27"/>
      <c r="CN19" s="27"/>
      <c r="CO19" s="27"/>
      <c r="CP19" s="27"/>
      <c r="CQ19" s="27"/>
      <c r="CR19" s="27"/>
      <c r="CS19" s="27"/>
      <c r="CT19" s="27"/>
      <c r="CU19" s="27"/>
      <c r="CV19" s="27"/>
      <c r="CW19" s="27"/>
      <c r="CX19" s="27"/>
    </row>
    <row r="20" spans="1:102" ht="15" customHeight="1" x14ac:dyDescent="0.2">
      <c r="A20" s="913"/>
      <c r="B20" s="914"/>
      <c r="C20" s="918"/>
      <c r="D20" s="908"/>
      <c r="E20" s="908"/>
      <c r="F20" s="908"/>
      <c r="G20" s="908"/>
      <c r="H20" s="908"/>
      <c r="I20" s="908"/>
      <c r="J20" s="908"/>
      <c r="K20" s="908"/>
      <c r="L20" s="908"/>
      <c r="M20" s="908"/>
      <c r="N20" s="908"/>
      <c r="O20" s="908"/>
      <c r="P20" s="908"/>
      <c r="Q20" s="908"/>
      <c r="R20" s="908"/>
      <c r="S20" s="908"/>
      <c r="T20" s="908"/>
      <c r="U20" s="908"/>
      <c r="V20" s="908"/>
      <c r="W20" s="908"/>
      <c r="X20" s="908"/>
      <c r="Y20" s="908"/>
      <c r="Z20" s="908"/>
      <c r="AA20" s="908"/>
      <c r="AB20" s="908"/>
      <c r="AC20" s="908"/>
      <c r="AD20" s="908"/>
      <c r="AE20" s="908"/>
      <c r="AF20" s="908"/>
      <c r="AG20" s="908"/>
      <c r="AH20" s="908"/>
      <c r="AI20" s="908"/>
      <c r="AJ20" s="908"/>
      <c r="AK20" s="908"/>
      <c r="AL20" s="908"/>
      <c r="AM20" s="908"/>
      <c r="AN20" s="908"/>
      <c r="AO20" s="908"/>
      <c r="AP20" s="908"/>
      <c r="AQ20" s="908"/>
      <c r="AR20" s="908"/>
      <c r="AS20" s="908"/>
      <c r="AT20" s="908"/>
      <c r="AU20" s="908"/>
      <c r="AV20" s="908"/>
      <c r="AW20" s="908"/>
      <c r="AX20" s="908"/>
      <c r="AY20" s="908"/>
      <c r="AZ20" s="1626"/>
      <c r="BA20" s="906"/>
      <c r="BB20" s="757"/>
      <c r="BC20" s="757"/>
      <c r="BD20" s="757"/>
      <c r="BE20" s="757"/>
      <c r="BF20" s="757"/>
      <c r="BG20" s="757"/>
      <c r="BH20" s="757"/>
      <c r="BI20" s="757"/>
      <c r="BJ20" s="757"/>
      <c r="BK20" s="757"/>
      <c r="BL20" s="757"/>
      <c r="BM20" s="757"/>
      <c r="BN20" s="757"/>
      <c r="BO20" s="757"/>
      <c r="BP20" s="757"/>
      <c r="BQ20" s="757"/>
      <c r="BR20" s="757"/>
      <c r="BS20" s="757"/>
      <c r="BT20" s="919"/>
      <c r="BU20" s="760" t="str">
        <f>指定登録依頼書!BU20</f>
        <v/>
      </c>
      <c r="BV20" s="761"/>
      <c r="BW20" s="761"/>
      <c r="BX20" s="761"/>
      <c r="BY20" s="761"/>
      <c r="BZ20" s="761"/>
      <c r="CA20" s="909"/>
      <c r="CB20" s="731"/>
      <c r="CC20" s="731"/>
      <c r="CD20" s="731"/>
      <c r="CE20" s="731"/>
      <c r="CF20" s="731"/>
      <c r="CG20" s="731"/>
      <c r="CH20" s="731"/>
      <c r="CI20" s="731"/>
      <c r="CJ20" s="910"/>
      <c r="CK20" s="27"/>
      <c r="CL20" s="27"/>
      <c r="CM20" s="27"/>
      <c r="CN20" s="27"/>
      <c r="CO20" s="27"/>
      <c r="CP20" s="27"/>
      <c r="CQ20" s="27"/>
      <c r="CR20" s="27"/>
      <c r="CS20" s="27"/>
      <c r="CT20" s="27"/>
      <c r="CU20" s="27"/>
      <c r="CV20" s="27"/>
      <c r="CW20" s="27"/>
      <c r="CX20" s="27"/>
    </row>
    <row r="21" spans="1:102" ht="15" customHeight="1" x14ac:dyDescent="0.2">
      <c r="A21" s="913"/>
      <c r="B21" s="914"/>
      <c r="C21" s="733" t="s">
        <v>171</v>
      </c>
      <c r="D21" s="734"/>
      <c r="E21" s="734"/>
      <c r="F21" s="91" t="s">
        <v>172</v>
      </c>
      <c r="G21" s="926" t="str">
        <f>指定登録依頼書!G21</f>
        <v/>
      </c>
      <c r="H21" s="926"/>
      <c r="I21" s="926"/>
      <c r="J21" s="91" t="s">
        <v>33</v>
      </c>
      <c r="K21" s="926" t="str">
        <f>指定登録依頼書!K21</f>
        <v/>
      </c>
      <c r="L21" s="926"/>
      <c r="M21" s="926"/>
      <c r="N21" s="926"/>
      <c r="O21" s="92"/>
      <c r="P21" s="92"/>
      <c r="Q21" s="92"/>
      <c r="R21" s="92"/>
      <c r="S21" s="92"/>
      <c r="T21" s="92"/>
      <c r="U21" s="92"/>
      <c r="V21" s="92"/>
      <c r="W21" s="92"/>
      <c r="X21" s="92"/>
      <c r="Y21" s="92"/>
      <c r="Z21" s="92"/>
      <c r="AA21" s="92"/>
      <c r="AB21" s="92"/>
      <c r="AC21" s="92"/>
      <c r="AD21" s="92"/>
      <c r="AE21" s="92"/>
      <c r="AF21" s="92"/>
      <c r="AG21" s="734" t="s">
        <v>173</v>
      </c>
      <c r="AH21" s="734"/>
      <c r="AI21" s="734"/>
      <c r="AJ21" s="734"/>
      <c r="AK21" s="926" t="str">
        <f>指定登録依頼書!AK21</f>
        <v/>
      </c>
      <c r="AL21" s="926"/>
      <c r="AM21" s="926"/>
      <c r="AN21" s="926"/>
      <c r="AO21" s="926"/>
      <c r="AP21" s="91" t="s">
        <v>36</v>
      </c>
      <c r="AQ21" s="926" t="str">
        <f>指定登録依頼書!AQ21</f>
        <v/>
      </c>
      <c r="AR21" s="926"/>
      <c r="AS21" s="926"/>
      <c r="AT21" s="91" t="s">
        <v>37</v>
      </c>
      <c r="AU21" s="926" t="str">
        <f>指定登録依頼書!AU21</f>
        <v/>
      </c>
      <c r="AV21" s="926"/>
      <c r="AW21" s="926"/>
      <c r="AX21" s="926"/>
      <c r="AY21" s="926"/>
      <c r="AZ21" s="927"/>
      <c r="BA21" s="906"/>
      <c r="BB21" s="757"/>
      <c r="BC21" s="757"/>
      <c r="BD21" s="757"/>
      <c r="BE21" s="757"/>
      <c r="BF21" s="757"/>
      <c r="BG21" s="757"/>
      <c r="BH21" s="757"/>
      <c r="BI21" s="757"/>
      <c r="BJ21" s="757"/>
      <c r="BK21" s="757"/>
      <c r="BL21" s="757"/>
      <c r="BM21" s="757"/>
      <c r="BN21" s="757"/>
      <c r="BO21" s="757"/>
      <c r="BP21" s="757"/>
      <c r="BQ21" s="757"/>
      <c r="BR21" s="757"/>
      <c r="BS21" s="757"/>
      <c r="BT21" s="919"/>
      <c r="BU21" s="760"/>
      <c r="BV21" s="761"/>
      <c r="BW21" s="761"/>
      <c r="BX21" s="761"/>
      <c r="BY21" s="761"/>
      <c r="BZ21" s="761"/>
      <c r="CA21" s="909"/>
      <c r="CB21" s="731"/>
      <c r="CC21" s="731"/>
      <c r="CD21" s="731"/>
      <c r="CE21" s="731"/>
      <c r="CF21" s="731"/>
      <c r="CG21" s="731"/>
      <c r="CH21" s="731"/>
      <c r="CI21" s="731"/>
      <c r="CJ21" s="910"/>
      <c r="CK21" s="7"/>
      <c r="CL21" s="7"/>
      <c r="CM21" s="7"/>
      <c r="CN21" s="7"/>
      <c r="CO21" s="7"/>
      <c r="CP21" s="7"/>
      <c r="CR21" s="7"/>
      <c r="CS21" s="7"/>
      <c r="CT21" s="7"/>
      <c r="CU21" s="7"/>
      <c r="CV21" s="7"/>
      <c r="CW21" s="7"/>
      <c r="CX21" s="7"/>
    </row>
    <row r="22" spans="1:102" ht="15" customHeight="1" x14ac:dyDescent="0.2">
      <c r="A22" s="928" t="s">
        <v>174</v>
      </c>
      <c r="B22" s="929"/>
      <c r="C22" s="930" t="str">
        <f>指定登録依頼書!C22</f>
        <v/>
      </c>
      <c r="D22" s="931"/>
      <c r="E22" s="931"/>
      <c r="F22" s="931"/>
      <c r="G22" s="931"/>
      <c r="H22" s="931"/>
      <c r="I22" s="931"/>
      <c r="J22" s="931"/>
      <c r="K22" s="931"/>
      <c r="L22" s="931"/>
      <c r="M22" s="931"/>
      <c r="N22" s="931"/>
      <c r="O22" s="931"/>
      <c r="P22" s="931"/>
      <c r="Q22" s="931"/>
      <c r="R22" s="931"/>
      <c r="S22" s="931"/>
      <c r="T22" s="931"/>
      <c r="U22" s="931"/>
      <c r="V22" s="931"/>
      <c r="W22" s="931"/>
      <c r="X22" s="931"/>
      <c r="Y22" s="931"/>
      <c r="Z22" s="931"/>
      <c r="AA22" s="931"/>
      <c r="AB22" s="931"/>
      <c r="AC22" s="931"/>
      <c r="AD22" s="931"/>
      <c r="AE22" s="931"/>
      <c r="AF22" s="931"/>
      <c r="AG22" s="931"/>
      <c r="AH22" s="931"/>
      <c r="AI22" s="931"/>
      <c r="AJ22" s="931"/>
      <c r="AK22" s="931"/>
      <c r="AL22" s="931"/>
      <c r="AM22" s="931"/>
      <c r="AN22" s="931"/>
      <c r="AO22" s="931"/>
      <c r="AP22" s="931"/>
      <c r="AQ22" s="931"/>
      <c r="AR22" s="931"/>
      <c r="AS22" s="931"/>
      <c r="AT22" s="931"/>
      <c r="AU22" s="931"/>
      <c r="AV22" s="931"/>
      <c r="AW22" s="931"/>
      <c r="AX22" s="931"/>
      <c r="AY22" s="931"/>
      <c r="AZ22" s="1628"/>
      <c r="BA22" s="907"/>
      <c r="BB22" s="908"/>
      <c r="BC22" s="908"/>
      <c r="BD22" s="908"/>
      <c r="BE22" s="908"/>
      <c r="BF22" s="908"/>
      <c r="BG22" s="908"/>
      <c r="BH22" s="908"/>
      <c r="BI22" s="908"/>
      <c r="BJ22" s="908"/>
      <c r="BK22" s="908"/>
      <c r="BL22" s="908"/>
      <c r="BM22" s="908"/>
      <c r="BN22" s="908"/>
      <c r="BO22" s="908"/>
      <c r="BP22" s="908"/>
      <c r="BQ22" s="908"/>
      <c r="BR22" s="908"/>
      <c r="BS22" s="908"/>
      <c r="BT22" s="920"/>
      <c r="BU22" s="1039"/>
      <c r="BV22" s="1627"/>
      <c r="BW22" s="1627"/>
      <c r="BX22" s="1627"/>
      <c r="BY22" s="1627"/>
      <c r="BZ22" s="1627"/>
      <c r="CA22" s="856"/>
      <c r="CB22" s="780"/>
      <c r="CC22" s="780"/>
      <c r="CD22" s="780"/>
      <c r="CE22" s="780"/>
      <c r="CF22" s="780"/>
      <c r="CG22" s="780"/>
      <c r="CH22" s="780"/>
      <c r="CI22" s="780"/>
      <c r="CJ22" s="860"/>
      <c r="CK22" s="7"/>
      <c r="CL22" s="7"/>
      <c r="CM22" s="7"/>
      <c r="CN22" s="7"/>
      <c r="CO22" s="7"/>
      <c r="CP22" s="7"/>
      <c r="CQ22" s="7"/>
      <c r="CR22" s="7"/>
      <c r="CS22" s="7"/>
      <c r="CT22" s="7"/>
      <c r="CU22" s="7"/>
      <c r="CV22" s="7"/>
      <c r="CW22" s="7"/>
      <c r="CX22" s="7"/>
    </row>
    <row r="23" spans="1:102" ht="15" customHeight="1" x14ac:dyDescent="0.2">
      <c r="A23" s="928"/>
      <c r="B23" s="929"/>
      <c r="C23" s="930"/>
      <c r="D23" s="931"/>
      <c r="E23" s="931"/>
      <c r="F23" s="931"/>
      <c r="G23" s="931"/>
      <c r="H23" s="931"/>
      <c r="I23" s="931"/>
      <c r="J23" s="931"/>
      <c r="K23" s="931"/>
      <c r="L23" s="931"/>
      <c r="M23" s="931"/>
      <c r="N23" s="931"/>
      <c r="O23" s="931"/>
      <c r="P23" s="931"/>
      <c r="Q23" s="931"/>
      <c r="R23" s="931"/>
      <c r="S23" s="931"/>
      <c r="T23" s="931"/>
      <c r="U23" s="931"/>
      <c r="V23" s="931"/>
      <c r="W23" s="931"/>
      <c r="X23" s="931"/>
      <c r="Y23" s="931"/>
      <c r="Z23" s="931"/>
      <c r="AA23" s="931"/>
      <c r="AB23" s="931"/>
      <c r="AC23" s="931"/>
      <c r="AD23" s="931"/>
      <c r="AE23" s="931"/>
      <c r="AF23" s="931"/>
      <c r="AG23" s="931"/>
      <c r="AH23" s="931"/>
      <c r="AI23" s="931"/>
      <c r="AJ23" s="931"/>
      <c r="AK23" s="931"/>
      <c r="AL23" s="931"/>
      <c r="AM23" s="931"/>
      <c r="AN23" s="931"/>
      <c r="AO23" s="931"/>
      <c r="AP23" s="931"/>
      <c r="AQ23" s="931"/>
      <c r="AR23" s="931"/>
      <c r="AS23" s="931"/>
      <c r="AT23" s="931"/>
      <c r="AU23" s="931"/>
      <c r="AV23" s="931"/>
      <c r="AW23" s="931"/>
      <c r="AX23" s="931"/>
      <c r="AY23" s="931"/>
      <c r="AZ23" s="1628"/>
      <c r="BA23" s="917" t="s">
        <v>175</v>
      </c>
      <c r="BB23" s="791"/>
      <c r="BC23" s="791"/>
      <c r="BD23" s="791"/>
      <c r="BE23" s="791"/>
      <c r="BF23" s="791"/>
      <c r="BG23" s="791"/>
      <c r="BH23" s="791"/>
      <c r="BI23" s="791"/>
      <c r="BJ23" s="791"/>
      <c r="BK23" s="791"/>
      <c r="BL23" s="792"/>
      <c r="BM23" s="934" t="s">
        <v>176</v>
      </c>
      <c r="BN23" s="791"/>
      <c r="BO23" s="791"/>
      <c r="BP23" s="791"/>
      <c r="BQ23" s="791"/>
      <c r="BR23" s="791"/>
      <c r="BS23" s="791"/>
      <c r="BT23" s="791"/>
      <c r="BU23" s="791"/>
      <c r="BV23" s="791"/>
      <c r="BW23" s="791"/>
      <c r="BX23" s="791"/>
      <c r="BY23" s="791"/>
      <c r="BZ23" s="791"/>
      <c r="CA23" s="876" t="s">
        <v>136</v>
      </c>
      <c r="CB23" s="877"/>
      <c r="CC23" s="877"/>
      <c r="CD23" s="877"/>
      <c r="CE23" s="877"/>
      <c r="CF23" s="877"/>
      <c r="CG23" s="877"/>
      <c r="CH23" s="877"/>
      <c r="CI23" s="877"/>
      <c r="CJ23" s="935"/>
      <c r="CK23" s="7"/>
      <c r="CL23" s="7"/>
      <c r="CM23" s="7"/>
      <c r="CN23" s="7"/>
      <c r="CO23" s="7"/>
      <c r="CP23" s="7"/>
      <c r="CQ23" s="7"/>
      <c r="CR23" s="7"/>
      <c r="CS23" s="7"/>
      <c r="CT23" s="7"/>
      <c r="CU23" s="7"/>
      <c r="CV23" s="7"/>
      <c r="CW23" s="7"/>
      <c r="CX23" s="7"/>
    </row>
    <row r="24" spans="1:102" ht="15" customHeight="1" x14ac:dyDescent="0.2">
      <c r="A24" s="928"/>
      <c r="B24" s="929"/>
      <c r="C24" s="930"/>
      <c r="D24" s="931"/>
      <c r="E24" s="931"/>
      <c r="F24" s="931"/>
      <c r="G24" s="931"/>
      <c r="H24" s="931"/>
      <c r="I24" s="931"/>
      <c r="J24" s="931"/>
      <c r="K24" s="931"/>
      <c r="L24" s="931"/>
      <c r="M24" s="931"/>
      <c r="N24" s="931"/>
      <c r="O24" s="931"/>
      <c r="P24" s="931"/>
      <c r="Q24" s="931"/>
      <c r="R24" s="931"/>
      <c r="S24" s="931"/>
      <c r="T24" s="931"/>
      <c r="U24" s="931"/>
      <c r="V24" s="931"/>
      <c r="W24" s="931"/>
      <c r="X24" s="931"/>
      <c r="Y24" s="931"/>
      <c r="Z24" s="931"/>
      <c r="AA24" s="931"/>
      <c r="AB24" s="931"/>
      <c r="AC24" s="931"/>
      <c r="AD24" s="931"/>
      <c r="AE24" s="931"/>
      <c r="AF24" s="931"/>
      <c r="AG24" s="931"/>
      <c r="AH24" s="931"/>
      <c r="AI24" s="931"/>
      <c r="AJ24" s="931"/>
      <c r="AK24" s="931"/>
      <c r="AL24" s="931"/>
      <c r="AM24" s="931"/>
      <c r="AN24" s="931"/>
      <c r="AO24" s="931"/>
      <c r="AP24" s="931"/>
      <c r="AQ24" s="931"/>
      <c r="AR24" s="931"/>
      <c r="AS24" s="931"/>
      <c r="AT24" s="931"/>
      <c r="AU24" s="931"/>
      <c r="AV24" s="931"/>
      <c r="AW24" s="931"/>
      <c r="AX24" s="931"/>
      <c r="AY24" s="931"/>
      <c r="AZ24" s="1628"/>
      <c r="BA24" s="936" t="str">
        <f>指定登録依頼書!BA24</f>
        <v/>
      </c>
      <c r="BB24" s="761"/>
      <c r="BC24" s="761"/>
      <c r="BD24" s="761"/>
      <c r="BE24" s="761"/>
      <c r="BF24" s="761"/>
      <c r="BG24" s="761"/>
      <c r="BH24" s="761"/>
      <c r="BI24" s="761"/>
      <c r="BJ24" s="761"/>
      <c r="BK24" s="761"/>
      <c r="BL24" s="937"/>
      <c r="BM24" s="760" t="str">
        <f>指定登録依頼書!BM24</f>
        <v/>
      </c>
      <c r="BN24" s="761"/>
      <c r="BO24" s="761"/>
      <c r="BP24" s="761"/>
      <c r="BQ24" s="761"/>
      <c r="BR24" s="761"/>
      <c r="BS24" s="761"/>
      <c r="BT24" s="761"/>
      <c r="BU24" s="761"/>
      <c r="BV24" s="761"/>
      <c r="BW24" s="761"/>
      <c r="BX24" s="761"/>
      <c r="BY24" s="761"/>
      <c r="BZ24" s="1619"/>
      <c r="CA24" s="845"/>
      <c r="CB24" s="846"/>
      <c r="CC24" s="846"/>
      <c r="CD24" s="846"/>
      <c r="CE24" s="846"/>
      <c r="CF24" s="846"/>
      <c r="CG24" s="846"/>
      <c r="CH24" s="846"/>
      <c r="CI24" s="846"/>
      <c r="CJ24" s="849"/>
      <c r="CK24" s="25"/>
      <c r="CL24" s="25"/>
      <c r="CN24" s="25"/>
      <c r="CO24" s="25"/>
      <c r="CP24" s="25"/>
      <c r="CR24" s="25"/>
      <c r="CS24" s="25"/>
      <c r="CT24" s="25"/>
      <c r="CU24" s="7"/>
      <c r="CV24" s="7"/>
      <c r="CW24" s="7"/>
      <c r="CX24" s="7"/>
    </row>
    <row r="25" spans="1:102" ht="15" customHeight="1" thickBot="1" x14ac:dyDescent="0.25">
      <c r="A25" s="1622" t="s">
        <v>74</v>
      </c>
      <c r="B25" s="1623"/>
      <c r="C25" s="1629"/>
      <c r="D25" s="1630"/>
      <c r="E25" s="1630"/>
      <c r="F25" s="1630"/>
      <c r="G25" s="1630"/>
      <c r="H25" s="1630"/>
      <c r="I25" s="1630"/>
      <c r="J25" s="1630"/>
      <c r="K25" s="1630"/>
      <c r="L25" s="1630"/>
      <c r="M25" s="1630"/>
      <c r="N25" s="1630"/>
      <c r="O25" s="1630"/>
      <c r="P25" s="1630"/>
      <c r="Q25" s="1630"/>
      <c r="R25" s="1630"/>
      <c r="S25" s="1630"/>
      <c r="T25" s="1630"/>
      <c r="U25" s="1630"/>
      <c r="V25" s="1630"/>
      <c r="W25" s="1630"/>
      <c r="X25" s="1630"/>
      <c r="Y25" s="1630"/>
      <c r="Z25" s="1630"/>
      <c r="AA25" s="1630"/>
      <c r="AB25" s="1630"/>
      <c r="AC25" s="1630"/>
      <c r="AD25" s="1630"/>
      <c r="AE25" s="1630"/>
      <c r="AF25" s="1630"/>
      <c r="AG25" s="1630"/>
      <c r="AH25" s="1630"/>
      <c r="AI25" s="1630"/>
      <c r="AJ25" s="1630"/>
      <c r="AK25" s="1630"/>
      <c r="AL25" s="1630"/>
      <c r="AM25" s="1630"/>
      <c r="AN25" s="1630"/>
      <c r="AO25" s="1630"/>
      <c r="AP25" s="1630"/>
      <c r="AQ25" s="1630"/>
      <c r="AR25" s="1630"/>
      <c r="AS25" s="1630"/>
      <c r="AT25" s="1630"/>
      <c r="AU25" s="1630"/>
      <c r="AV25" s="1630"/>
      <c r="AW25" s="1630"/>
      <c r="AX25" s="1630"/>
      <c r="AY25" s="1630"/>
      <c r="AZ25" s="1631"/>
      <c r="BA25" s="1616"/>
      <c r="BB25" s="1617"/>
      <c r="BC25" s="1617"/>
      <c r="BD25" s="1617"/>
      <c r="BE25" s="1617"/>
      <c r="BF25" s="1617"/>
      <c r="BG25" s="1617"/>
      <c r="BH25" s="1617"/>
      <c r="BI25" s="1617"/>
      <c r="BJ25" s="1617"/>
      <c r="BK25" s="1617"/>
      <c r="BL25" s="1618"/>
      <c r="BM25" s="1620"/>
      <c r="BN25" s="1617"/>
      <c r="BO25" s="1617"/>
      <c r="BP25" s="1617"/>
      <c r="BQ25" s="1617"/>
      <c r="BR25" s="1617"/>
      <c r="BS25" s="1617"/>
      <c r="BT25" s="1617"/>
      <c r="BU25" s="1617"/>
      <c r="BV25" s="1617"/>
      <c r="BW25" s="1617"/>
      <c r="BX25" s="1617"/>
      <c r="BY25" s="1617"/>
      <c r="BZ25" s="1621"/>
      <c r="CA25" s="847"/>
      <c r="CB25" s="848"/>
      <c r="CC25" s="848"/>
      <c r="CD25" s="848"/>
      <c r="CE25" s="848"/>
      <c r="CF25" s="848"/>
      <c r="CG25" s="848"/>
      <c r="CH25" s="848"/>
      <c r="CI25" s="848"/>
      <c r="CJ25" s="850"/>
      <c r="CK25" s="25"/>
      <c r="CL25" s="25"/>
      <c r="CM25" s="25"/>
      <c r="CN25" s="25"/>
      <c r="CO25" s="25"/>
      <c r="CP25" s="25"/>
      <c r="CQ25" s="25"/>
      <c r="CR25" s="25"/>
      <c r="CS25" s="25"/>
      <c r="CT25" s="25"/>
      <c r="CU25" s="7"/>
      <c r="CV25" s="7"/>
      <c r="CW25" s="7"/>
      <c r="CX25" s="7"/>
    </row>
    <row r="26" spans="1:102" ht="27" customHeight="1" thickTop="1" x14ac:dyDescent="0.2">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19"/>
      <c r="BA26" s="780" t="s">
        <v>131</v>
      </c>
      <c r="BB26" s="780"/>
      <c r="BC26" s="780"/>
      <c r="BD26" s="780"/>
      <c r="BE26" s="780"/>
      <c r="BF26" s="780"/>
      <c r="BG26" s="780"/>
      <c r="BH26" s="780"/>
      <c r="BI26" s="780"/>
      <c r="BJ26" s="780"/>
      <c r="BK26" s="780"/>
      <c r="BL26" s="782"/>
      <c r="BM26" s="779" t="s">
        <v>130</v>
      </c>
      <c r="BN26" s="780"/>
      <c r="BO26" s="780"/>
      <c r="BP26" s="780"/>
      <c r="BQ26" s="780"/>
      <c r="BR26" s="780"/>
      <c r="BS26" s="780"/>
      <c r="BT26" s="780"/>
      <c r="BU26" s="780"/>
      <c r="BV26" s="780"/>
      <c r="BW26" s="780"/>
      <c r="BX26" s="780"/>
      <c r="BY26" s="780"/>
      <c r="BZ26" s="782"/>
      <c r="CA26" s="1610" t="s">
        <v>132</v>
      </c>
      <c r="CB26" s="1611"/>
      <c r="CC26" s="1611"/>
      <c r="CD26" s="1611"/>
      <c r="CE26" s="1611"/>
      <c r="CF26" s="1611"/>
      <c r="CG26" s="1611"/>
      <c r="CH26" s="1611"/>
      <c r="CI26" s="1611"/>
      <c r="CJ26" s="1612"/>
      <c r="CK26" s="7"/>
      <c r="CL26" s="7"/>
      <c r="CM26" s="7"/>
      <c r="CN26" s="7"/>
      <c r="CO26" s="7"/>
      <c r="CP26" s="7"/>
      <c r="CQ26" s="7"/>
      <c r="CR26" s="7"/>
      <c r="CS26" s="7"/>
      <c r="CT26" s="7"/>
      <c r="CU26" s="7"/>
      <c r="CV26" s="7"/>
      <c r="CW26" s="7"/>
      <c r="CX26" s="7"/>
    </row>
    <row r="27" spans="1:102" ht="18.75" customHeight="1" x14ac:dyDescent="0.2">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19"/>
      <c r="BA27" s="1613" t="s">
        <v>186</v>
      </c>
      <c r="BB27" s="877"/>
      <c r="BC27" s="877"/>
      <c r="BD27" s="877"/>
      <c r="BE27" s="877"/>
      <c r="BF27" s="878"/>
      <c r="BG27" s="879" t="s">
        <v>187</v>
      </c>
      <c r="BH27" s="877"/>
      <c r="BI27" s="877"/>
      <c r="BJ27" s="877"/>
      <c r="BK27" s="877"/>
      <c r="BL27" s="880"/>
      <c r="BM27" s="881" t="s">
        <v>188</v>
      </c>
      <c r="BN27" s="882"/>
      <c r="BO27" s="882"/>
      <c r="BP27" s="882"/>
      <c r="BQ27" s="882"/>
      <c r="BR27" s="882"/>
      <c r="BS27" s="882"/>
      <c r="BT27" s="887" t="s">
        <v>189</v>
      </c>
      <c r="BU27" s="887"/>
      <c r="BV27" s="887"/>
      <c r="BW27" s="887"/>
      <c r="BX27" s="887"/>
      <c r="BY27" s="887"/>
      <c r="BZ27" s="888"/>
      <c r="CA27" s="893" t="s">
        <v>190</v>
      </c>
      <c r="CB27" s="894"/>
      <c r="CC27" s="894"/>
      <c r="CD27" s="894"/>
      <c r="CE27" s="894"/>
      <c r="CF27" s="894"/>
      <c r="CG27" s="894"/>
      <c r="CH27" s="894"/>
      <c r="CI27" s="894"/>
      <c r="CJ27" s="895"/>
      <c r="CK27" s="26"/>
      <c r="CL27" s="26"/>
      <c r="CM27" s="26"/>
      <c r="CN27" s="26"/>
      <c r="CO27" s="26"/>
      <c r="CP27" s="26"/>
      <c r="CQ27" s="26"/>
      <c r="CR27" s="26"/>
      <c r="CS27" s="26"/>
      <c r="CT27" s="26"/>
      <c r="CU27" s="26"/>
      <c r="CV27" s="26"/>
      <c r="CW27" s="26"/>
      <c r="CX27" s="26"/>
    </row>
    <row r="28" spans="1:102" ht="18.75" customHeight="1"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1614" t="s">
        <v>194</v>
      </c>
      <c r="BB28" s="765"/>
      <c r="BC28" s="765"/>
      <c r="BD28" s="765"/>
      <c r="BE28" s="765"/>
      <c r="BF28" s="765"/>
      <c r="BG28" s="768" t="s">
        <v>195</v>
      </c>
      <c r="BH28" s="765"/>
      <c r="BI28" s="765"/>
      <c r="BJ28" s="765"/>
      <c r="BK28" s="765"/>
      <c r="BL28" s="769"/>
      <c r="BM28" s="883"/>
      <c r="BN28" s="884"/>
      <c r="BO28" s="884"/>
      <c r="BP28" s="884"/>
      <c r="BQ28" s="884"/>
      <c r="BR28" s="884"/>
      <c r="BS28" s="884"/>
      <c r="BT28" s="889"/>
      <c r="BU28" s="889"/>
      <c r="BV28" s="889"/>
      <c r="BW28" s="889"/>
      <c r="BX28" s="889"/>
      <c r="BY28" s="889"/>
      <c r="BZ28" s="890"/>
      <c r="CA28" s="896"/>
      <c r="CB28" s="897"/>
      <c r="CC28" s="897"/>
      <c r="CD28" s="897"/>
      <c r="CE28" s="897"/>
      <c r="CF28" s="897"/>
      <c r="CG28" s="897"/>
      <c r="CH28" s="897"/>
      <c r="CI28" s="897"/>
      <c r="CJ28" s="898"/>
      <c r="CK28" s="26"/>
      <c r="CL28" s="26"/>
      <c r="CM28" s="26"/>
      <c r="CN28" s="26"/>
      <c r="CO28" s="26"/>
      <c r="CP28" s="26"/>
      <c r="CQ28" s="26"/>
      <c r="CR28" s="26"/>
      <c r="CS28" s="26"/>
      <c r="CT28" s="26"/>
      <c r="CU28" s="26"/>
      <c r="CV28" s="26"/>
      <c r="CW28" s="26"/>
      <c r="CX28" s="26"/>
    </row>
    <row r="29" spans="1:102" ht="18.75" customHeight="1"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1614"/>
      <c r="BB29" s="765"/>
      <c r="BC29" s="765"/>
      <c r="BD29" s="765"/>
      <c r="BE29" s="765"/>
      <c r="BF29" s="765"/>
      <c r="BG29" s="765"/>
      <c r="BH29" s="765"/>
      <c r="BI29" s="765"/>
      <c r="BJ29" s="765"/>
      <c r="BK29" s="765"/>
      <c r="BL29" s="769"/>
      <c r="BM29" s="883"/>
      <c r="BN29" s="884"/>
      <c r="BO29" s="884"/>
      <c r="BP29" s="884"/>
      <c r="BQ29" s="884"/>
      <c r="BR29" s="884"/>
      <c r="BS29" s="884"/>
      <c r="BT29" s="889"/>
      <c r="BU29" s="889"/>
      <c r="BV29" s="889"/>
      <c r="BW29" s="889"/>
      <c r="BX29" s="889"/>
      <c r="BY29" s="889"/>
      <c r="BZ29" s="890"/>
      <c r="CA29" s="896"/>
      <c r="CB29" s="897"/>
      <c r="CC29" s="897"/>
      <c r="CD29" s="897"/>
      <c r="CE29" s="897"/>
      <c r="CF29" s="897"/>
      <c r="CG29" s="897"/>
      <c r="CH29" s="897"/>
      <c r="CI29" s="897"/>
      <c r="CJ29" s="898"/>
      <c r="CK29" s="26"/>
      <c r="CL29" s="26"/>
      <c r="CM29" s="26"/>
      <c r="CN29" s="26"/>
      <c r="CO29" s="26"/>
      <c r="CP29" s="26"/>
      <c r="CQ29" s="26"/>
      <c r="CR29" s="26"/>
      <c r="CS29" s="26"/>
      <c r="CT29" s="26"/>
      <c r="CU29" s="26"/>
      <c r="CV29" s="26"/>
      <c r="CW29" s="26"/>
      <c r="CX29" s="26"/>
    </row>
    <row r="30" spans="1:102" ht="18.75" customHeight="1" x14ac:dyDescent="0.2">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1614"/>
      <c r="BB30" s="765"/>
      <c r="BC30" s="765"/>
      <c r="BD30" s="765"/>
      <c r="BE30" s="765"/>
      <c r="BF30" s="765"/>
      <c r="BG30" s="765"/>
      <c r="BH30" s="765"/>
      <c r="BI30" s="765"/>
      <c r="BJ30" s="765"/>
      <c r="BK30" s="765"/>
      <c r="BL30" s="769"/>
      <c r="BM30" s="883"/>
      <c r="BN30" s="884"/>
      <c r="BO30" s="884"/>
      <c r="BP30" s="884"/>
      <c r="BQ30" s="884"/>
      <c r="BR30" s="884"/>
      <c r="BS30" s="884"/>
      <c r="BT30" s="889"/>
      <c r="BU30" s="889"/>
      <c r="BV30" s="889"/>
      <c r="BW30" s="889"/>
      <c r="BX30" s="889"/>
      <c r="BY30" s="889"/>
      <c r="BZ30" s="890"/>
      <c r="CA30" s="896"/>
      <c r="CB30" s="897"/>
      <c r="CC30" s="897"/>
      <c r="CD30" s="897"/>
      <c r="CE30" s="897"/>
      <c r="CF30" s="897"/>
      <c r="CG30" s="897"/>
      <c r="CH30" s="897"/>
      <c r="CI30" s="897"/>
      <c r="CJ30" s="898"/>
      <c r="CK30" s="26"/>
      <c r="CL30" s="26"/>
      <c r="CM30" s="26"/>
      <c r="CN30" s="26"/>
      <c r="CO30" s="26"/>
      <c r="CP30" s="26"/>
      <c r="CQ30" s="26"/>
      <c r="CR30" s="26"/>
      <c r="CS30" s="26"/>
      <c r="CT30" s="26"/>
      <c r="CU30" s="26"/>
      <c r="CV30" s="26"/>
      <c r="CW30" s="26"/>
      <c r="CX30" s="26"/>
    </row>
    <row r="31" spans="1:102" ht="18.75" customHeight="1" x14ac:dyDescent="0.2">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1614"/>
      <c r="BB31" s="765"/>
      <c r="BC31" s="765"/>
      <c r="BD31" s="765"/>
      <c r="BE31" s="765"/>
      <c r="BF31" s="765"/>
      <c r="BG31" s="765"/>
      <c r="BH31" s="765"/>
      <c r="BI31" s="765"/>
      <c r="BJ31" s="765"/>
      <c r="BK31" s="765"/>
      <c r="BL31" s="769"/>
      <c r="BM31" s="883"/>
      <c r="BN31" s="884"/>
      <c r="BO31" s="884"/>
      <c r="BP31" s="884"/>
      <c r="BQ31" s="884"/>
      <c r="BR31" s="884"/>
      <c r="BS31" s="884"/>
      <c r="BT31" s="889"/>
      <c r="BU31" s="889"/>
      <c r="BV31" s="889"/>
      <c r="BW31" s="889"/>
      <c r="BX31" s="889"/>
      <c r="BY31" s="889"/>
      <c r="BZ31" s="890"/>
      <c r="CA31" s="896"/>
      <c r="CB31" s="897"/>
      <c r="CC31" s="897"/>
      <c r="CD31" s="897"/>
      <c r="CE31" s="897"/>
      <c r="CF31" s="897"/>
      <c r="CG31" s="897"/>
      <c r="CH31" s="897"/>
      <c r="CI31" s="897"/>
      <c r="CJ31" s="898"/>
      <c r="CK31" s="26"/>
      <c r="CL31" s="26"/>
      <c r="CM31" s="26"/>
      <c r="CN31" s="26"/>
      <c r="CO31" s="26"/>
      <c r="CP31" s="26"/>
      <c r="CQ31" s="26"/>
      <c r="CR31" s="26"/>
      <c r="CS31" s="26"/>
      <c r="CT31" s="26"/>
      <c r="CU31" s="26"/>
      <c r="CV31" s="26"/>
      <c r="CW31" s="26"/>
      <c r="CX31" s="26"/>
    </row>
    <row r="32" spans="1:102" ht="18.75" customHeight="1" x14ac:dyDescent="0.2">
      <c r="AZ32" s="4"/>
      <c r="BA32" s="1614"/>
      <c r="BB32" s="765"/>
      <c r="BC32" s="765"/>
      <c r="BD32" s="765"/>
      <c r="BE32" s="765"/>
      <c r="BF32" s="765"/>
      <c r="BG32" s="765"/>
      <c r="BH32" s="765"/>
      <c r="BI32" s="765"/>
      <c r="BJ32" s="765"/>
      <c r="BK32" s="765"/>
      <c r="BL32" s="769"/>
      <c r="BM32" s="883"/>
      <c r="BN32" s="884"/>
      <c r="BO32" s="884"/>
      <c r="BP32" s="884"/>
      <c r="BQ32" s="884"/>
      <c r="BR32" s="884"/>
      <c r="BS32" s="884"/>
      <c r="BT32" s="889"/>
      <c r="BU32" s="889"/>
      <c r="BV32" s="889"/>
      <c r="BW32" s="889"/>
      <c r="BX32" s="889"/>
      <c r="BY32" s="889"/>
      <c r="BZ32" s="890"/>
      <c r="CA32" s="896"/>
      <c r="CB32" s="897"/>
      <c r="CC32" s="897"/>
      <c r="CD32" s="897"/>
      <c r="CE32" s="897"/>
      <c r="CF32" s="897"/>
      <c r="CG32" s="897"/>
      <c r="CH32" s="897"/>
      <c r="CI32" s="897"/>
      <c r="CJ32" s="898"/>
      <c r="CK32" s="26"/>
      <c r="CL32" s="26"/>
      <c r="CM32" s="26"/>
      <c r="CN32" s="26"/>
      <c r="CO32" s="26"/>
      <c r="CP32" s="26"/>
      <c r="CQ32" s="26"/>
      <c r="CR32" s="26"/>
      <c r="CS32" s="26"/>
      <c r="CT32" s="26"/>
      <c r="CU32" s="26"/>
      <c r="CV32" s="26"/>
      <c r="CW32" s="26"/>
      <c r="CX32" s="26"/>
    </row>
    <row r="33" spans="1:102" ht="18.75" customHeight="1" x14ac:dyDescent="0.2">
      <c r="A33" s="4" t="s">
        <v>353</v>
      </c>
      <c r="AZ33" s="4"/>
      <c r="BA33" s="1614"/>
      <c r="BB33" s="765"/>
      <c r="BC33" s="765"/>
      <c r="BD33" s="765"/>
      <c r="BE33" s="765"/>
      <c r="BF33" s="765"/>
      <c r="BG33" s="765"/>
      <c r="BH33" s="765"/>
      <c r="BI33" s="765"/>
      <c r="BJ33" s="765"/>
      <c r="BK33" s="765"/>
      <c r="BL33" s="769"/>
      <c r="BM33" s="883"/>
      <c r="BN33" s="884"/>
      <c r="BO33" s="884"/>
      <c r="BP33" s="884"/>
      <c r="BQ33" s="884"/>
      <c r="BR33" s="884"/>
      <c r="BS33" s="884"/>
      <c r="BT33" s="889"/>
      <c r="BU33" s="889"/>
      <c r="BV33" s="889"/>
      <c r="BW33" s="889"/>
      <c r="BX33" s="889"/>
      <c r="BY33" s="889"/>
      <c r="BZ33" s="890"/>
      <c r="CA33" s="896"/>
      <c r="CB33" s="897"/>
      <c r="CC33" s="897"/>
      <c r="CD33" s="897"/>
      <c r="CE33" s="897"/>
      <c r="CF33" s="897"/>
      <c r="CG33" s="897"/>
      <c r="CH33" s="897"/>
      <c r="CI33" s="897"/>
      <c r="CJ33" s="898"/>
      <c r="CK33" s="26"/>
      <c r="CL33" s="26"/>
      <c r="CM33" s="26"/>
      <c r="CN33" s="26"/>
      <c r="CO33" s="26"/>
      <c r="CP33" s="26"/>
      <c r="CQ33" s="26"/>
      <c r="CR33" s="26"/>
      <c r="CS33" s="26"/>
      <c r="CT33" s="26"/>
      <c r="CU33" s="26"/>
      <c r="CV33" s="26"/>
      <c r="CW33" s="26"/>
      <c r="CX33" s="26"/>
    </row>
    <row r="34" spans="1:102" ht="18.75" customHeight="1" x14ac:dyDescent="0.2">
      <c r="A34" s="27"/>
      <c r="B34" s="1609" t="s">
        <v>360</v>
      </c>
      <c r="C34" s="1609"/>
      <c r="D34" s="1609"/>
      <c r="E34" s="1609"/>
      <c r="F34" s="1609"/>
      <c r="G34" s="1609"/>
      <c r="H34" s="1609"/>
      <c r="I34" s="1609"/>
      <c r="J34" s="1609"/>
      <c r="K34" s="1609"/>
      <c r="L34" s="1609"/>
      <c r="M34" s="1609"/>
      <c r="N34" s="1609"/>
      <c r="O34" s="1609"/>
      <c r="P34" s="1609"/>
      <c r="Q34" s="1609"/>
      <c r="R34" s="1609"/>
      <c r="S34" s="1609"/>
      <c r="T34" s="1609"/>
      <c r="U34" s="1609"/>
      <c r="V34" s="1609"/>
      <c r="W34" s="1609"/>
      <c r="X34" s="1609"/>
      <c r="Y34" s="1609"/>
      <c r="Z34" s="1609"/>
      <c r="AA34" s="1609"/>
      <c r="AB34" s="1609"/>
      <c r="AC34" s="1609"/>
      <c r="AD34" s="1609"/>
      <c r="AE34" s="1609"/>
      <c r="AF34" s="1609"/>
      <c r="AG34" s="1609"/>
      <c r="AH34" s="1609"/>
      <c r="AI34" s="1609"/>
      <c r="AJ34" s="1609"/>
      <c r="AK34" s="1609"/>
      <c r="AL34" s="1609"/>
      <c r="AM34" s="1609"/>
      <c r="AN34" s="1609"/>
      <c r="AO34" s="1609"/>
      <c r="AP34" s="1609"/>
      <c r="AQ34" s="1609"/>
      <c r="AR34" s="1609"/>
      <c r="AS34" s="1609"/>
      <c r="AT34" s="1609"/>
      <c r="AU34" s="1609"/>
      <c r="AV34" s="1609"/>
      <c r="AW34" s="1609"/>
      <c r="AX34" s="1609"/>
      <c r="AY34" s="1609"/>
      <c r="AZ34" s="1609"/>
      <c r="BA34" s="1614"/>
      <c r="BB34" s="765"/>
      <c r="BC34" s="765"/>
      <c r="BD34" s="765"/>
      <c r="BE34" s="765"/>
      <c r="BF34" s="765"/>
      <c r="BG34" s="765"/>
      <c r="BH34" s="765"/>
      <c r="BI34" s="765"/>
      <c r="BJ34" s="765"/>
      <c r="BK34" s="765"/>
      <c r="BL34" s="769"/>
      <c r="BM34" s="883"/>
      <c r="BN34" s="884"/>
      <c r="BO34" s="884"/>
      <c r="BP34" s="884"/>
      <c r="BQ34" s="884"/>
      <c r="BR34" s="884"/>
      <c r="BS34" s="884"/>
      <c r="BT34" s="889"/>
      <c r="BU34" s="889"/>
      <c r="BV34" s="889"/>
      <c r="BW34" s="889"/>
      <c r="BX34" s="889"/>
      <c r="BY34" s="889"/>
      <c r="BZ34" s="890"/>
      <c r="CA34" s="896"/>
      <c r="CB34" s="897"/>
      <c r="CC34" s="897"/>
      <c r="CD34" s="897"/>
      <c r="CE34" s="897"/>
      <c r="CF34" s="897"/>
      <c r="CG34" s="897"/>
      <c r="CH34" s="897"/>
      <c r="CI34" s="897"/>
      <c r="CJ34" s="898"/>
      <c r="CK34" s="26"/>
      <c r="CL34" s="26"/>
      <c r="CM34" s="26"/>
      <c r="CN34" s="26"/>
      <c r="CO34" s="26"/>
      <c r="CP34" s="26"/>
      <c r="CQ34" s="26"/>
      <c r="CR34" s="26"/>
      <c r="CS34" s="26"/>
      <c r="CT34" s="26"/>
      <c r="CU34" s="26"/>
      <c r="CV34" s="26"/>
      <c r="CW34" s="26"/>
      <c r="CX34" s="26"/>
    </row>
    <row r="35" spans="1:102" ht="18.75" customHeight="1" x14ac:dyDescent="0.2">
      <c r="A35" s="27"/>
      <c r="B35" s="1609"/>
      <c r="C35" s="1609"/>
      <c r="D35" s="1609"/>
      <c r="E35" s="1609"/>
      <c r="F35" s="1609"/>
      <c r="G35" s="1609"/>
      <c r="H35" s="1609"/>
      <c r="I35" s="1609"/>
      <c r="J35" s="1609"/>
      <c r="K35" s="1609"/>
      <c r="L35" s="1609"/>
      <c r="M35" s="1609"/>
      <c r="N35" s="1609"/>
      <c r="O35" s="1609"/>
      <c r="P35" s="1609"/>
      <c r="Q35" s="1609"/>
      <c r="R35" s="1609"/>
      <c r="S35" s="1609"/>
      <c r="T35" s="1609"/>
      <c r="U35" s="1609"/>
      <c r="V35" s="1609"/>
      <c r="W35" s="1609"/>
      <c r="X35" s="1609"/>
      <c r="Y35" s="1609"/>
      <c r="Z35" s="1609"/>
      <c r="AA35" s="1609"/>
      <c r="AB35" s="1609"/>
      <c r="AC35" s="1609"/>
      <c r="AD35" s="1609"/>
      <c r="AE35" s="1609"/>
      <c r="AF35" s="1609"/>
      <c r="AG35" s="1609"/>
      <c r="AH35" s="1609"/>
      <c r="AI35" s="1609"/>
      <c r="AJ35" s="1609"/>
      <c r="AK35" s="1609"/>
      <c r="AL35" s="1609"/>
      <c r="AM35" s="1609"/>
      <c r="AN35" s="1609"/>
      <c r="AO35" s="1609"/>
      <c r="AP35" s="1609"/>
      <c r="AQ35" s="1609"/>
      <c r="AR35" s="1609"/>
      <c r="AS35" s="1609"/>
      <c r="AT35" s="1609"/>
      <c r="AU35" s="1609"/>
      <c r="AV35" s="1609"/>
      <c r="AW35" s="1609"/>
      <c r="AX35" s="1609"/>
      <c r="AY35" s="1609"/>
      <c r="AZ35" s="1609"/>
      <c r="BA35" s="1614"/>
      <c r="BB35" s="765"/>
      <c r="BC35" s="765"/>
      <c r="BD35" s="765"/>
      <c r="BE35" s="765"/>
      <c r="BF35" s="765"/>
      <c r="BG35" s="765"/>
      <c r="BH35" s="765"/>
      <c r="BI35" s="765"/>
      <c r="BJ35" s="765"/>
      <c r="BK35" s="765"/>
      <c r="BL35" s="769"/>
      <c r="BM35" s="885"/>
      <c r="BN35" s="886"/>
      <c r="BO35" s="886"/>
      <c r="BP35" s="886"/>
      <c r="BQ35" s="886"/>
      <c r="BR35" s="886"/>
      <c r="BS35" s="886"/>
      <c r="BT35" s="891"/>
      <c r="BU35" s="891"/>
      <c r="BV35" s="891"/>
      <c r="BW35" s="891"/>
      <c r="BX35" s="891"/>
      <c r="BY35" s="891"/>
      <c r="BZ35" s="892"/>
      <c r="CA35" s="899"/>
      <c r="CB35" s="900"/>
      <c r="CC35" s="900"/>
      <c r="CD35" s="900"/>
      <c r="CE35" s="900"/>
      <c r="CF35" s="900"/>
      <c r="CG35" s="900"/>
      <c r="CH35" s="900"/>
      <c r="CI35" s="900"/>
      <c r="CJ35" s="901"/>
      <c r="CK35" s="26"/>
      <c r="CL35" s="26"/>
      <c r="CM35" s="26"/>
      <c r="CN35" s="26"/>
      <c r="CO35" s="26"/>
      <c r="CP35" s="26"/>
      <c r="CQ35" s="26"/>
      <c r="CR35" s="26"/>
      <c r="CS35" s="26"/>
      <c r="CT35" s="26"/>
      <c r="CU35" s="26"/>
      <c r="CV35" s="26"/>
      <c r="CW35" s="26"/>
      <c r="CX35" s="26"/>
    </row>
    <row r="36" spans="1:102" ht="15" customHeight="1" x14ac:dyDescent="0.2">
      <c r="A36" s="4"/>
      <c r="B36" s="1609"/>
      <c r="C36" s="1609"/>
      <c r="D36" s="1609"/>
      <c r="E36" s="1609"/>
      <c r="F36" s="1609"/>
      <c r="G36" s="1609"/>
      <c r="H36" s="1609"/>
      <c r="I36" s="1609"/>
      <c r="J36" s="1609"/>
      <c r="K36" s="1609"/>
      <c r="L36" s="1609"/>
      <c r="M36" s="1609"/>
      <c r="N36" s="1609"/>
      <c r="O36" s="1609"/>
      <c r="P36" s="1609"/>
      <c r="Q36" s="1609"/>
      <c r="R36" s="1609"/>
      <c r="S36" s="1609"/>
      <c r="T36" s="1609"/>
      <c r="U36" s="1609"/>
      <c r="V36" s="1609"/>
      <c r="W36" s="1609"/>
      <c r="X36" s="1609"/>
      <c r="Y36" s="1609"/>
      <c r="Z36" s="1609"/>
      <c r="AA36" s="1609"/>
      <c r="AB36" s="1609"/>
      <c r="AC36" s="1609"/>
      <c r="AD36" s="1609"/>
      <c r="AE36" s="1609"/>
      <c r="AF36" s="1609"/>
      <c r="AG36" s="1609"/>
      <c r="AH36" s="1609"/>
      <c r="AI36" s="1609"/>
      <c r="AJ36" s="1609"/>
      <c r="AK36" s="1609"/>
      <c r="AL36" s="1609"/>
      <c r="AM36" s="1609"/>
      <c r="AN36" s="1609"/>
      <c r="AO36" s="1609"/>
      <c r="AP36" s="1609"/>
      <c r="AQ36" s="1609"/>
      <c r="AR36" s="1609"/>
      <c r="AS36" s="1609"/>
      <c r="AT36" s="1609"/>
      <c r="AU36" s="1609"/>
      <c r="AV36" s="1609"/>
      <c r="AW36" s="1609"/>
      <c r="AX36" s="1609"/>
      <c r="AY36" s="1609"/>
      <c r="AZ36" s="1609"/>
      <c r="BA36" s="1614"/>
      <c r="BB36" s="765"/>
      <c r="BC36" s="765"/>
      <c r="BD36" s="765"/>
      <c r="BE36" s="765"/>
      <c r="BF36" s="765"/>
      <c r="BG36" s="765"/>
      <c r="BH36" s="765"/>
      <c r="BI36" s="765"/>
      <c r="BJ36" s="765"/>
      <c r="BK36" s="765"/>
      <c r="BL36" s="769"/>
      <c r="BM36" s="20"/>
      <c r="BN36" s="753" t="s">
        <v>204</v>
      </c>
      <c r="BO36" s="753"/>
      <c r="BP36" s="753"/>
      <c r="BQ36" s="753"/>
      <c r="BR36" s="753"/>
      <c r="BS36" s="753"/>
      <c r="BT36" s="753"/>
      <c r="BU36" s="753"/>
      <c r="BV36" s="753"/>
      <c r="BW36" s="753"/>
      <c r="BX36" s="753"/>
      <c r="BY36" s="753"/>
      <c r="BZ36" s="753"/>
      <c r="CA36" s="753"/>
      <c r="CB36" s="753"/>
      <c r="CC36" s="753"/>
      <c r="CD36" s="753"/>
      <c r="CE36" s="753"/>
      <c r="CF36" s="753"/>
      <c r="CG36" s="753"/>
      <c r="CH36" s="753"/>
      <c r="CI36" s="753"/>
      <c r="CJ36" s="34"/>
      <c r="CK36" s="31"/>
      <c r="CL36" s="31"/>
      <c r="CM36" s="31"/>
      <c r="CN36" s="31"/>
      <c r="CO36" s="31"/>
      <c r="CP36" s="31"/>
      <c r="CQ36" s="31"/>
      <c r="CR36" s="31"/>
      <c r="CS36" s="31"/>
      <c r="CT36" s="31"/>
      <c r="CU36" s="31"/>
      <c r="CV36" s="31"/>
    </row>
    <row r="37" spans="1:102" ht="15" customHeight="1" x14ac:dyDescent="0.2">
      <c r="A37" s="4"/>
      <c r="B37" s="1609"/>
      <c r="C37" s="1609"/>
      <c r="D37" s="1609"/>
      <c r="E37" s="1609"/>
      <c r="F37" s="1609"/>
      <c r="G37" s="1609"/>
      <c r="H37" s="1609"/>
      <c r="I37" s="1609"/>
      <c r="J37" s="1609"/>
      <c r="K37" s="1609"/>
      <c r="L37" s="1609"/>
      <c r="M37" s="1609"/>
      <c r="N37" s="1609"/>
      <c r="O37" s="1609"/>
      <c r="P37" s="1609"/>
      <c r="Q37" s="1609"/>
      <c r="R37" s="1609"/>
      <c r="S37" s="1609"/>
      <c r="T37" s="1609"/>
      <c r="U37" s="1609"/>
      <c r="V37" s="1609"/>
      <c r="W37" s="1609"/>
      <c r="X37" s="1609"/>
      <c r="Y37" s="1609"/>
      <c r="Z37" s="1609"/>
      <c r="AA37" s="1609"/>
      <c r="AB37" s="1609"/>
      <c r="AC37" s="1609"/>
      <c r="AD37" s="1609"/>
      <c r="AE37" s="1609"/>
      <c r="AF37" s="1609"/>
      <c r="AG37" s="1609"/>
      <c r="AH37" s="1609"/>
      <c r="AI37" s="1609"/>
      <c r="AJ37" s="1609"/>
      <c r="AK37" s="1609"/>
      <c r="AL37" s="1609"/>
      <c r="AM37" s="1609"/>
      <c r="AN37" s="1609"/>
      <c r="AO37" s="1609"/>
      <c r="AP37" s="1609"/>
      <c r="AQ37" s="1609"/>
      <c r="AR37" s="1609"/>
      <c r="AS37" s="1609"/>
      <c r="AT37" s="1609"/>
      <c r="AU37" s="1609"/>
      <c r="AV37" s="1609"/>
      <c r="AW37" s="1609"/>
      <c r="AX37" s="1609"/>
      <c r="AY37" s="1609"/>
      <c r="AZ37" s="1609"/>
      <c r="BA37" s="1614"/>
      <c r="BB37" s="765"/>
      <c r="BC37" s="765"/>
      <c r="BD37" s="765"/>
      <c r="BE37" s="765"/>
      <c r="BF37" s="765"/>
      <c r="BG37" s="765"/>
      <c r="BH37" s="765"/>
      <c r="BI37" s="765"/>
      <c r="BJ37" s="765"/>
      <c r="BK37" s="765"/>
      <c r="BL37" s="769"/>
      <c r="BM37" s="20"/>
      <c r="BN37" s="754"/>
      <c r="BO37" s="754"/>
      <c r="BP37" s="754"/>
      <c r="BQ37" s="754"/>
      <c r="BR37" s="754"/>
      <c r="BS37" s="754"/>
      <c r="BT37" s="754"/>
      <c r="BU37" s="754"/>
      <c r="BV37" s="754"/>
      <c r="BW37" s="754"/>
      <c r="BX37" s="754"/>
      <c r="BY37" s="754"/>
      <c r="BZ37" s="754"/>
      <c r="CA37" s="754"/>
      <c r="CB37" s="754"/>
      <c r="CC37" s="754"/>
      <c r="CD37" s="754"/>
      <c r="CE37" s="754"/>
      <c r="CF37" s="754"/>
      <c r="CG37" s="754"/>
      <c r="CH37" s="754"/>
      <c r="CI37" s="754"/>
      <c r="CJ37" s="21"/>
      <c r="CK37" s="31"/>
      <c r="CL37" s="31"/>
      <c r="CM37" s="31"/>
      <c r="CN37" s="31"/>
      <c r="CO37" s="31"/>
      <c r="CP37" s="31"/>
      <c r="CQ37" s="31"/>
      <c r="CR37" s="31"/>
      <c r="CS37" s="31"/>
      <c r="CT37" s="31"/>
      <c r="CU37" s="31"/>
      <c r="CV37" s="31"/>
    </row>
    <row r="38" spans="1:102" ht="15" customHeight="1" thickBo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1615"/>
      <c r="BB38" s="767"/>
      <c r="BC38" s="767"/>
      <c r="BD38" s="767"/>
      <c r="BE38" s="767"/>
      <c r="BF38" s="767"/>
      <c r="BG38" s="767"/>
      <c r="BH38" s="767"/>
      <c r="BI38" s="767"/>
      <c r="BJ38" s="767"/>
      <c r="BK38" s="767"/>
      <c r="BL38" s="770"/>
      <c r="BM38" s="383"/>
      <c r="BN38" s="755"/>
      <c r="BO38" s="755"/>
      <c r="BP38" s="755"/>
      <c r="BQ38" s="755"/>
      <c r="BR38" s="755"/>
      <c r="BS38" s="755"/>
      <c r="BT38" s="755"/>
      <c r="BU38" s="755"/>
      <c r="BV38" s="755"/>
      <c r="BW38" s="755"/>
      <c r="BX38" s="755"/>
      <c r="BY38" s="755"/>
      <c r="BZ38" s="755"/>
      <c r="CA38" s="755"/>
      <c r="CB38" s="755"/>
      <c r="CC38" s="755"/>
      <c r="CD38" s="755"/>
      <c r="CE38" s="755"/>
      <c r="CF38" s="755"/>
      <c r="CG38" s="755"/>
      <c r="CH38" s="755"/>
      <c r="CI38" s="755"/>
      <c r="CJ38" s="381"/>
      <c r="CK38" s="31"/>
      <c r="CL38" s="31"/>
      <c r="CM38" s="31"/>
      <c r="CN38" s="31"/>
      <c r="CO38" s="31"/>
      <c r="CP38" s="31"/>
      <c r="CQ38" s="31"/>
      <c r="CR38" s="31"/>
      <c r="CS38" s="31"/>
      <c r="CT38" s="31"/>
      <c r="CU38" s="31"/>
      <c r="CV38" s="31"/>
    </row>
    <row r="39" spans="1:102" ht="15" customHeight="1" x14ac:dyDescent="0.2">
      <c r="A39" s="4"/>
      <c r="B39" s="4"/>
      <c r="C39" s="4"/>
      <c r="D39" s="4"/>
      <c r="E39" s="4"/>
      <c r="F39" s="4"/>
      <c r="G39" s="4"/>
      <c r="H39" s="4"/>
      <c r="I39" s="3"/>
      <c r="J39" s="3"/>
      <c r="K39" s="3"/>
      <c r="L39" s="3"/>
      <c r="M39" s="4"/>
      <c r="N39" s="3"/>
      <c r="O39" s="3"/>
      <c r="P39" s="4"/>
      <c r="Q39" s="3"/>
      <c r="R39" s="3"/>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69"/>
      <c r="AX39" s="69"/>
      <c r="AY39" s="4"/>
      <c r="AZ39" s="4"/>
    </row>
    <row r="40" spans="1:102" ht="15" customHeight="1"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69"/>
      <c r="AX40" s="69"/>
      <c r="AY40" s="4"/>
      <c r="AZ40" s="4"/>
    </row>
    <row r="41" spans="1:102" ht="15" customHeight="1" x14ac:dyDescent="0.2">
      <c r="AW41" s="67"/>
      <c r="AX41" s="67"/>
      <c r="CA41" s="724" t="s">
        <v>215</v>
      </c>
      <c r="CB41" s="724"/>
      <c r="CC41" s="724"/>
      <c r="CD41" s="724"/>
      <c r="CE41" s="724"/>
      <c r="CF41" s="724"/>
      <c r="CG41" s="724"/>
      <c r="CH41" s="724"/>
      <c r="CI41" s="724"/>
      <c r="CJ41" s="724"/>
      <c r="CL41" s="7"/>
      <c r="CM41" s="7"/>
      <c r="CN41" s="7"/>
      <c r="CO41" s="7"/>
      <c r="CP41" s="7"/>
      <c r="CQ41" s="7"/>
      <c r="CR41" s="7"/>
      <c r="CS41" s="7"/>
      <c r="CT41" s="7"/>
      <c r="CU41" s="7"/>
      <c r="CV41" s="7"/>
      <c r="CW41" s="7"/>
      <c r="CX41" s="7"/>
    </row>
    <row r="42" spans="1:102" ht="15" customHeight="1" x14ac:dyDescent="0.2">
      <c r="AW42" s="67"/>
      <c r="AX42" s="67"/>
      <c r="CA42" s="724" t="s">
        <v>216</v>
      </c>
      <c r="CB42" s="724"/>
      <c r="CC42" s="724"/>
      <c r="CD42" s="724"/>
      <c r="CE42" s="724"/>
      <c r="CF42" s="724" t="s">
        <v>217</v>
      </c>
      <c r="CG42" s="724"/>
      <c r="CH42" s="724"/>
      <c r="CI42" s="724"/>
      <c r="CJ42" s="724"/>
      <c r="CL42" s="7"/>
      <c r="CM42" s="7"/>
      <c r="CN42" s="7"/>
      <c r="CP42" s="7"/>
      <c r="CQ42" s="7"/>
      <c r="CR42" s="7"/>
      <c r="CS42" s="7"/>
      <c r="CT42" s="7"/>
      <c r="CU42" s="7"/>
      <c r="CV42" s="7"/>
      <c r="CW42" s="7"/>
      <c r="CX42" s="7"/>
    </row>
    <row r="43" spans="1:102" ht="15" customHeight="1" x14ac:dyDescent="0.2">
      <c r="AW43" s="67"/>
      <c r="AX43" s="67"/>
      <c r="CA43" s="14"/>
      <c r="CB43" s="15"/>
      <c r="CC43" s="15"/>
      <c r="CD43" s="15"/>
      <c r="CE43" s="16"/>
      <c r="CF43" s="14"/>
      <c r="CG43" s="15"/>
      <c r="CH43" s="15"/>
      <c r="CI43" s="15"/>
      <c r="CJ43" s="16"/>
    </row>
    <row r="44" spans="1:102" ht="15" customHeight="1" x14ac:dyDescent="0.2">
      <c r="AW44" s="7"/>
      <c r="AX44" s="7"/>
      <c r="AY44" s="4"/>
      <c r="AZ44" s="4"/>
      <c r="CA44" s="10"/>
      <c r="CB44" s="32"/>
      <c r="CC44" s="32"/>
      <c r="CE44" s="11"/>
      <c r="CF44" s="10"/>
      <c r="CJ44" s="11"/>
    </row>
    <row r="45" spans="1:102" ht="15" customHeight="1" x14ac:dyDescent="0.2">
      <c r="AW45" s="7"/>
      <c r="AX45" s="7"/>
      <c r="AY45" s="4"/>
      <c r="AZ45" s="4"/>
      <c r="CA45" s="30"/>
      <c r="CB45" s="32"/>
      <c r="CC45" s="32"/>
      <c r="CE45" s="11"/>
      <c r="CF45" s="10"/>
      <c r="CJ45" s="11"/>
    </row>
    <row r="46" spans="1:102" ht="15" customHeight="1" x14ac:dyDescent="0.2">
      <c r="AW46" s="7"/>
      <c r="AX46" s="7"/>
      <c r="AY46" s="4"/>
      <c r="AZ46" s="4"/>
      <c r="CA46" s="13"/>
      <c r="CB46" s="8"/>
      <c r="CC46" s="8"/>
      <c r="CD46" s="8"/>
      <c r="CE46" s="12"/>
      <c r="CF46" s="13"/>
      <c r="CG46" s="8"/>
      <c r="CH46" s="8"/>
      <c r="CI46" s="8"/>
      <c r="CJ46" s="12"/>
    </row>
    <row r="47" spans="1:102" ht="18" customHeight="1" x14ac:dyDescent="0.2">
      <c r="A47" s="719" t="s">
        <v>229</v>
      </c>
      <c r="B47" s="719"/>
      <c r="C47" s="719"/>
      <c r="D47" s="719"/>
      <c r="E47" s="719"/>
      <c r="F47" s="719"/>
      <c r="G47" s="719"/>
      <c r="H47" s="719"/>
      <c r="I47" s="719"/>
      <c r="J47" s="719"/>
      <c r="K47" s="719"/>
      <c r="L47" s="719"/>
      <c r="M47" s="719"/>
      <c r="N47" s="719"/>
      <c r="O47" s="719"/>
      <c r="P47" s="719"/>
      <c r="Q47" s="719"/>
      <c r="R47" s="719"/>
      <c r="S47" s="719"/>
      <c r="T47" s="719"/>
      <c r="U47" s="719"/>
      <c r="V47" s="719"/>
      <c r="W47" s="719"/>
      <c r="X47" s="719"/>
      <c r="Y47" s="719"/>
      <c r="Z47" s="719"/>
      <c r="AA47" s="719"/>
      <c r="AB47" s="719"/>
      <c r="AC47" s="719"/>
      <c r="AD47" s="719"/>
      <c r="AE47" s="719"/>
      <c r="AF47" s="719"/>
      <c r="AG47" s="719"/>
      <c r="AH47" s="719"/>
      <c r="AI47" s="719"/>
      <c r="AJ47" s="719"/>
      <c r="AK47" s="719"/>
      <c r="AL47" s="719"/>
      <c r="AM47" s="719"/>
      <c r="AN47" s="719"/>
      <c r="AO47" s="719"/>
      <c r="AP47" s="719"/>
      <c r="AQ47" s="719"/>
      <c r="AR47" s="719"/>
      <c r="AS47" s="719"/>
      <c r="AT47" s="719"/>
      <c r="AU47" s="719"/>
      <c r="AV47" s="719"/>
      <c r="AW47" s="719"/>
      <c r="AX47" s="719"/>
      <c r="AY47" s="719"/>
      <c r="AZ47" s="719"/>
      <c r="BA47" s="719"/>
      <c r="BB47" s="719"/>
      <c r="BC47" s="719"/>
      <c r="BD47" s="719"/>
      <c r="BE47" s="719"/>
      <c r="BF47" s="719"/>
      <c r="BG47" s="719"/>
      <c r="BH47" s="719"/>
      <c r="BI47" s="719"/>
      <c r="BJ47" s="719"/>
      <c r="BK47" s="719"/>
      <c r="BL47" s="719"/>
      <c r="BM47" s="719"/>
      <c r="BN47" s="719"/>
      <c r="BO47" s="719"/>
      <c r="BP47" s="719"/>
      <c r="BQ47" s="719"/>
      <c r="BR47" s="719"/>
      <c r="BS47" s="719"/>
      <c r="BT47" s="719"/>
      <c r="BU47" s="719"/>
      <c r="BV47" s="719"/>
      <c r="BW47" s="719"/>
      <c r="BX47" s="719"/>
      <c r="BY47" s="719"/>
      <c r="BZ47" s="719"/>
      <c r="CA47" s="719"/>
      <c r="CB47" s="719"/>
      <c r="CC47" s="719"/>
      <c r="CD47" s="719"/>
      <c r="CE47" s="719"/>
      <c r="CF47" s="719"/>
      <c r="CG47" s="719"/>
      <c r="CH47" s="719"/>
      <c r="CI47" s="719"/>
      <c r="CJ47" s="719"/>
    </row>
    <row r="48" spans="1:102" ht="16.5" x14ac:dyDescent="0.25">
      <c r="AG48" s="56"/>
      <c r="AK48" s="4"/>
      <c r="AL48" s="4"/>
      <c r="AM48" s="4"/>
      <c r="AN48" s="4"/>
      <c r="AO48" s="4"/>
      <c r="AP48" s="4"/>
      <c r="AQ48" s="4"/>
      <c r="AR48" s="4"/>
      <c r="AS48" s="4"/>
      <c r="AT48" s="4"/>
      <c r="AU48" s="4"/>
      <c r="AV48" s="4"/>
      <c r="AW48" s="4"/>
      <c r="AX48" s="4"/>
      <c r="AY48" s="4"/>
      <c r="AZ48" s="4"/>
    </row>
    <row r="49" spans="37:52" x14ac:dyDescent="0.2">
      <c r="AK49" s="4"/>
      <c r="AL49" s="4"/>
      <c r="AM49" s="4"/>
      <c r="AN49" s="4"/>
      <c r="AO49" s="4"/>
      <c r="AP49" s="4"/>
      <c r="AQ49" s="4"/>
      <c r="AR49" s="4"/>
      <c r="AS49" s="4"/>
      <c r="AT49" s="4"/>
      <c r="AU49" s="4"/>
      <c r="AV49" s="4"/>
      <c r="AW49" s="4"/>
      <c r="AX49" s="4"/>
      <c r="AY49" s="4"/>
      <c r="AZ49" s="4"/>
    </row>
    <row r="50" spans="37:52" x14ac:dyDescent="0.2">
      <c r="AK50" s="4"/>
      <c r="AL50" s="4"/>
      <c r="AM50" s="4"/>
      <c r="AN50" s="4"/>
      <c r="AO50" s="4"/>
      <c r="AP50" s="4"/>
      <c r="AQ50" s="4"/>
      <c r="AR50" s="4"/>
      <c r="AS50" s="4"/>
      <c r="AT50" s="4"/>
      <c r="AU50" s="4"/>
      <c r="AV50" s="4"/>
      <c r="AW50" s="4"/>
      <c r="AX50" s="4"/>
      <c r="AY50" s="4"/>
      <c r="AZ50" s="4"/>
    </row>
    <row r="51" spans="37:52" x14ac:dyDescent="0.2">
      <c r="AZ51" s="4"/>
    </row>
  </sheetData>
  <sheetProtection selectLockedCells="1" selectUnlockedCells="1"/>
  <mergeCells count="128">
    <mergeCell ref="A11:R11"/>
    <mergeCell ref="A12:R14"/>
    <mergeCell ref="CG11:CJ11"/>
    <mergeCell ref="CG12:CJ13"/>
    <mergeCell ref="AW5:AX7"/>
    <mergeCell ref="AY5:AZ7"/>
    <mergeCell ref="BB11:BE12"/>
    <mergeCell ref="B15:AZ17"/>
    <mergeCell ref="AD7:AE7"/>
    <mergeCell ref="BN10:BZ10"/>
    <mergeCell ref="BA10:BM10"/>
    <mergeCell ref="BA8:BQ9"/>
    <mergeCell ref="BA7:BQ7"/>
    <mergeCell ref="A8:R8"/>
    <mergeCell ref="A9:R10"/>
    <mergeCell ref="X10:AJ10"/>
    <mergeCell ref="S10:W10"/>
    <mergeCell ref="Y8:AC8"/>
    <mergeCell ref="S14:W14"/>
    <mergeCell ref="BF11:BF12"/>
    <mergeCell ref="CG10:CJ10"/>
    <mergeCell ref="CA10:CF10"/>
    <mergeCell ref="CA14:CB14"/>
    <mergeCell ref="S11:W11"/>
    <mergeCell ref="BA3:CJ3"/>
    <mergeCell ref="CE5:CF5"/>
    <mergeCell ref="CH5:CJ5"/>
    <mergeCell ref="CH8:CJ8"/>
    <mergeCell ref="CA7:CD9"/>
    <mergeCell ref="CA4:CD6"/>
    <mergeCell ref="CE8:CF8"/>
    <mergeCell ref="BR7:BZ7"/>
    <mergeCell ref="BR4:BY4"/>
    <mergeCell ref="BR8:BZ9"/>
    <mergeCell ref="BA5:BZ6"/>
    <mergeCell ref="C1:AJ1"/>
    <mergeCell ref="C2:AJ2"/>
    <mergeCell ref="A3:AZ3"/>
    <mergeCell ref="A4:R4"/>
    <mergeCell ref="X4:AJ4"/>
    <mergeCell ref="C5:D7"/>
    <mergeCell ref="E5:F7"/>
    <mergeCell ref="G5:H7"/>
    <mergeCell ref="Q5:R7"/>
    <mergeCell ref="I5:J7"/>
    <mergeCell ref="K5:L7"/>
    <mergeCell ref="M5:N7"/>
    <mergeCell ref="O5:P7"/>
    <mergeCell ref="Y6:AD6"/>
    <mergeCell ref="A5:B7"/>
    <mergeCell ref="AG7:AH7"/>
    <mergeCell ref="AK4:AZ4"/>
    <mergeCell ref="AK5:AL7"/>
    <mergeCell ref="AM5:AN7"/>
    <mergeCell ref="AO5:AP7"/>
    <mergeCell ref="AQ5:AR7"/>
    <mergeCell ref="AS5:AT7"/>
    <mergeCell ref="AU5:AV7"/>
    <mergeCell ref="X7:AB7"/>
    <mergeCell ref="G21:I21"/>
    <mergeCell ref="K21:N21"/>
    <mergeCell ref="A18:B21"/>
    <mergeCell ref="C19:AZ20"/>
    <mergeCell ref="C18:AZ18"/>
    <mergeCell ref="AG21:AJ21"/>
    <mergeCell ref="BM27:BS35"/>
    <mergeCell ref="CC14:CF14"/>
    <mergeCell ref="CG14:CJ14"/>
    <mergeCell ref="BU18:BZ18"/>
    <mergeCell ref="CA15:CJ16"/>
    <mergeCell ref="CA17:CJ22"/>
    <mergeCell ref="BM23:BZ23"/>
    <mergeCell ref="BU20:BZ22"/>
    <mergeCell ref="BA19:BT22"/>
    <mergeCell ref="BU19:BZ19"/>
    <mergeCell ref="BO13:BS14"/>
    <mergeCell ref="BB13:BF14"/>
    <mergeCell ref="C21:E21"/>
    <mergeCell ref="B34:AZ37"/>
    <mergeCell ref="C22:AZ25"/>
    <mergeCell ref="AK21:AO21"/>
    <mergeCell ref="AQ21:AS21"/>
    <mergeCell ref="AU21:AZ21"/>
    <mergeCell ref="A47:CJ47"/>
    <mergeCell ref="CC24:CD25"/>
    <mergeCell ref="CG24:CH25"/>
    <mergeCell ref="CA23:CJ23"/>
    <mergeCell ref="CA24:CB25"/>
    <mergeCell ref="CE24:CF25"/>
    <mergeCell ref="CF42:CJ42"/>
    <mergeCell ref="CA41:CJ41"/>
    <mergeCell ref="CI24:CJ25"/>
    <mergeCell ref="BG28:BL38"/>
    <mergeCell ref="A22:B24"/>
    <mergeCell ref="A25:B25"/>
    <mergeCell ref="BA26:BL26"/>
    <mergeCell ref="BM26:BZ26"/>
    <mergeCell ref="BT27:BZ35"/>
    <mergeCell ref="BM24:BZ25"/>
    <mergeCell ref="BA24:BL25"/>
    <mergeCell ref="BN36:CI38"/>
    <mergeCell ref="CA27:CJ35"/>
    <mergeCell ref="CA26:CJ26"/>
    <mergeCell ref="BA27:BF27"/>
    <mergeCell ref="BG27:BL27"/>
    <mergeCell ref="BA28:BF38"/>
    <mergeCell ref="U12:U13"/>
    <mergeCell ref="Y12:AC13"/>
    <mergeCell ref="AE12:AI13"/>
    <mergeCell ref="BO11:BR12"/>
    <mergeCell ref="BS11:BS12"/>
    <mergeCell ref="CA42:CE42"/>
    <mergeCell ref="BA23:BL23"/>
    <mergeCell ref="BA15:BZ15"/>
    <mergeCell ref="BA16:BZ17"/>
    <mergeCell ref="BA18:BT18"/>
    <mergeCell ref="BT11:BU12"/>
    <mergeCell ref="BV11:BV12"/>
    <mergeCell ref="BW11:BX12"/>
    <mergeCell ref="BY11:BY12"/>
    <mergeCell ref="CA11:CB11"/>
    <mergeCell ref="CC11:CF11"/>
    <mergeCell ref="CA12:CB13"/>
    <mergeCell ref="BG11:BH12"/>
    <mergeCell ref="BI11:BI12"/>
    <mergeCell ref="BJ11:BK12"/>
    <mergeCell ref="BL11:BL12"/>
    <mergeCell ref="CC12:CF13"/>
  </mergeCells>
  <phoneticPr fontId="1"/>
  <printOptions horizontalCentered="1" verticalCentered="1"/>
  <pageMargins left="0.19685039370078741" right="0.19685039370078741" top="0.19685039370078741" bottom="0.19685039370078741" header="0.19685039370078741" footer="0.19685039370078741"/>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S921"/>
  <sheetViews>
    <sheetView topLeftCell="J1" zoomScale="90" zoomScaleNormal="90" workbookViewId="0">
      <selection activeCell="O24" sqref="O24"/>
    </sheetView>
  </sheetViews>
  <sheetFormatPr defaultRowHeight="13" x14ac:dyDescent="0.2"/>
  <cols>
    <col min="1" max="1" width="6.453125" customWidth="1"/>
    <col min="2" max="2" width="4.81640625" customWidth="1"/>
    <col min="3" max="3" width="5.7265625" customWidth="1"/>
    <col min="4" max="4" width="4.453125" customWidth="1"/>
    <col min="5" max="5" width="20.54296875" bestFit="1" customWidth="1"/>
    <col min="6" max="6" width="22" customWidth="1"/>
    <col min="7" max="7" width="4.453125" customWidth="1"/>
    <col min="8" max="8" width="2.81640625" bestFit="1" customWidth="1"/>
    <col min="9" max="9" width="38.81640625" customWidth="1"/>
    <col min="10" max="10" width="56.1796875" customWidth="1"/>
    <col min="11" max="11" width="10.26953125" customWidth="1"/>
    <col min="12" max="12" width="3.453125" bestFit="1" customWidth="1"/>
    <col min="13" max="13" width="31.1796875" customWidth="1"/>
    <col min="14" max="14" width="36.1796875" customWidth="1"/>
    <col min="15" max="15" width="3.453125" bestFit="1" customWidth="1"/>
    <col min="16" max="16" width="5.7265625" customWidth="1"/>
    <col min="17" max="17" width="21.453125" bestFit="1" customWidth="1"/>
    <col min="18" max="19" width="17.81640625" customWidth="1"/>
  </cols>
  <sheetData>
    <row r="1" spans="1:19" x14ac:dyDescent="0.2">
      <c r="B1" t="s">
        <v>362</v>
      </c>
      <c r="C1" t="s">
        <v>278</v>
      </c>
      <c r="D1" s="1686" t="s">
        <v>363</v>
      </c>
      <c r="E1" s="1686"/>
      <c r="F1" s="1686" t="s">
        <v>364</v>
      </c>
      <c r="G1" s="1686"/>
      <c r="H1" s="1686" t="s">
        <v>363</v>
      </c>
      <c r="I1" s="1686"/>
      <c r="J1" s="1686" t="s">
        <v>364</v>
      </c>
      <c r="K1" s="1686"/>
      <c r="L1" s="1686" t="s">
        <v>363</v>
      </c>
      <c r="M1" s="1686"/>
      <c r="N1" s="1686" t="s">
        <v>364</v>
      </c>
      <c r="O1" s="1686"/>
      <c r="P1" s="1686" t="s">
        <v>365</v>
      </c>
      <c r="Q1" s="1686"/>
      <c r="S1" t="s">
        <v>364</v>
      </c>
    </row>
    <row r="2" spans="1:19" x14ac:dyDescent="0.2">
      <c r="A2" t="s">
        <v>40</v>
      </c>
      <c r="B2" s="2">
        <v>1</v>
      </c>
      <c r="C2" s="2">
        <v>1</v>
      </c>
      <c r="D2" t="s">
        <v>366</v>
      </c>
      <c r="E2" t="s">
        <v>367</v>
      </c>
      <c r="F2" t="str">
        <f t="shared" ref="F2:F21" si="0">D2&amp;"．"&amp;E2</f>
        <v>A．研究・開発</v>
      </c>
      <c r="G2" t="s">
        <v>366</v>
      </c>
      <c r="H2" t="s">
        <v>366</v>
      </c>
      <c r="I2" t="s">
        <v>368</v>
      </c>
      <c r="J2" t="str">
        <f t="shared" ref="J2:J22" si="1">H2&amp;"　"&amp;I2</f>
        <v>A　定年制職員</v>
      </c>
      <c r="K2" t="str">
        <f>H2</f>
        <v>A</v>
      </c>
      <c r="L2" t="s">
        <v>366</v>
      </c>
      <c r="M2" t="s">
        <v>369</v>
      </c>
      <c r="N2" t="str">
        <f t="shared" ref="N2:N10" si="2">L2&amp;"．"&amp;M2</f>
        <v>A．原子炉及び臨界集合体</v>
      </c>
      <c r="O2" t="s">
        <v>366</v>
      </c>
      <c r="P2" t="s">
        <v>370</v>
      </c>
      <c r="Q2" t="s">
        <v>371</v>
      </c>
      <c r="R2" t="str">
        <f>P2&amp;".  "&amp;Q2</f>
        <v>A.  Ｃｏ６０第１照射棟</v>
      </c>
      <c r="S2" t="s">
        <v>370</v>
      </c>
    </row>
    <row r="3" spans="1:19" ht="15" customHeight="1" x14ac:dyDescent="0.2">
      <c r="A3" t="s">
        <v>372</v>
      </c>
      <c r="B3" s="2">
        <v>2</v>
      </c>
      <c r="C3" s="2">
        <v>2</v>
      </c>
      <c r="D3" t="s">
        <v>373</v>
      </c>
      <c r="E3" t="s">
        <v>374</v>
      </c>
      <c r="F3" t="str">
        <f t="shared" si="0"/>
        <v>B．加速器等の運転</v>
      </c>
      <c r="G3" t="s">
        <v>373</v>
      </c>
      <c r="H3" t="s">
        <v>373</v>
      </c>
      <c r="I3" s="130" t="s">
        <v>375</v>
      </c>
      <c r="J3" t="str">
        <f t="shared" si="1"/>
        <v>B　任期制職員等</v>
      </c>
      <c r="K3" t="str">
        <f>H3</f>
        <v>B</v>
      </c>
      <c r="L3" t="s">
        <v>373</v>
      </c>
      <c r="M3" t="s">
        <v>376</v>
      </c>
      <c r="N3" t="str">
        <f t="shared" si="2"/>
        <v>B．核燃料物質(汚染物質を含む)</v>
      </c>
      <c r="O3" t="s">
        <v>373</v>
      </c>
      <c r="P3" t="s">
        <v>377</v>
      </c>
      <c r="Q3" t="s">
        <v>378</v>
      </c>
      <c r="R3" t="str">
        <f t="shared" ref="R3:R7" si="3">P3&amp;".  "&amp;Q3</f>
        <v>B.  Ｃｏ６０第２照射棟</v>
      </c>
      <c r="S3" t="s">
        <v>377</v>
      </c>
    </row>
    <row r="4" spans="1:19" x14ac:dyDescent="0.2">
      <c r="A4" t="s">
        <v>379</v>
      </c>
      <c r="B4" s="2">
        <v>3</v>
      </c>
      <c r="C4" s="2">
        <v>3</v>
      </c>
      <c r="D4" t="s">
        <v>380</v>
      </c>
      <c r="E4" t="s">
        <v>381</v>
      </c>
      <c r="F4" t="str">
        <f t="shared" si="0"/>
        <v>C．加速器等の保守</v>
      </c>
      <c r="G4" t="s">
        <v>380</v>
      </c>
      <c r="H4" s="70"/>
      <c r="I4" t="s">
        <v>382</v>
      </c>
      <c r="J4" t="str">
        <f t="shared" si="1"/>
        <v>　＊常勤職員、非常勤職員、業務補助員、アルバイト、臨時用員</v>
      </c>
      <c r="K4" t="str">
        <f>K3</f>
        <v>B</v>
      </c>
      <c r="L4" t="s">
        <v>380</v>
      </c>
      <c r="M4" t="s">
        <v>383</v>
      </c>
      <c r="N4" t="str">
        <f t="shared" si="2"/>
        <v>C．密封されたRI(廃棄物を含む)</v>
      </c>
      <c r="O4" t="s">
        <v>380</v>
      </c>
      <c r="P4" t="s">
        <v>384</v>
      </c>
      <c r="Q4" t="s">
        <v>385</v>
      </c>
      <c r="R4" t="str">
        <f>P4&amp;".  "&amp;Q4</f>
        <v>C.  １号加速器棟</v>
      </c>
      <c r="S4" t="s">
        <v>384</v>
      </c>
    </row>
    <row r="5" spans="1:19" x14ac:dyDescent="0.2">
      <c r="B5" s="2">
        <v>4</v>
      </c>
      <c r="C5" s="2">
        <v>4</v>
      </c>
      <c r="D5" t="s">
        <v>386</v>
      </c>
      <c r="E5" t="s">
        <v>387</v>
      </c>
      <c r="F5" t="str">
        <f t="shared" si="0"/>
        <v>D．一般機械等の運転</v>
      </c>
      <c r="G5" t="s">
        <v>386</v>
      </c>
      <c r="H5" s="70"/>
      <c r="I5" t="s">
        <v>388</v>
      </c>
      <c r="J5" t="str">
        <f t="shared" si="1"/>
        <v>　　博士研究員、専門業務員、嘱託職員、ｸﾛｽｱﾎﾟｲﾝﾄﾒﾝﾄ適用職員</v>
      </c>
      <c r="K5" t="str">
        <f>K3</f>
        <v>B</v>
      </c>
      <c r="L5" t="s">
        <v>386</v>
      </c>
      <c r="M5" t="s">
        <v>389</v>
      </c>
      <c r="N5" t="str">
        <f t="shared" si="2"/>
        <v>D．非密封のRI(廃棄物を含む)</v>
      </c>
      <c r="O5" t="s">
        <v>386</v>
      </c>
      <c r="R5" t="str">
        <f>P5&amp;".  "&amp;Q5</f>
        <v xml:space="preserve">.  </v>
      </c>
    </row>
    <row r="6" spans="1:19" x14ac:dyDescent="0.2">
      <c r="B6" s="2">
        <v>5</v>
      </c>
      <c r="C6" s="2">
        <v>5</v>
      </c>
      <c r="D6" t="s">
        <v>390</v>
      </c>
      <c r="E6" t="s">
        <v>391</v>
      </c>
      <c r="F6" t="str">
        <f t="shared" si="0"/>
        <v>E．RI等の製造、加工</v>
      </c>
      <c r="G6" t="s">
        <v>390</v>
      </c>
      <c r="H6" s="70"/>
      <c r="I6" t="s">
        <v>392</v>
      </c>
      <c r="J6" t="str">
        <f t="shared" si="1"/>
        <v>　　大学院課程研究員、QSTﾘｻｰﾁｱｼｽﾀﾝﾄ、事務支援職員</v>
      </c>
      <c r="K6" t="str">
        <f>K3</f>
        <v>B</v>
      </c>
      <c r="L6" t="s">
        <v>390</v>
      </c>
      <c r="M6" t="s">
        <v>393</v>
      </c>
      <c r="N6" t="str">
        <f t="shared" si="2"/>
        <v>E．加速器(電子顕微鏡を含む)</v>
      </c>
      <c r="O6" t="s">
        <v>390</v>
      </c>
      <c r="P6" t="s">
        <v>394</v>
      </c>
      <c r="Q6" t="s">
        <v>395</v>
      </c>
      <c r="R6" t="str">
        <f t="shared" si="3"/>
        <v>E.  イオン照射研究施設</v>
      </c>
      <c r="S6" t="s">
        <v>394</v>
      </c>
    </row>
    <row r="7" spans="1:19" x14ac:dyDescent="0.2">
      <c r="A7" t="s">
        <v>48</v>
      </c>
      <c r="B7" s="2">
        <v>6</v>
      </c>
      <c r="C7" s="2">
        <v>6</v>
      </c>
      <c r="D7" t="s">
        <v>396</v>
      </c>
      <c r="E7" t="s">
        <v>397</v>
      </c>
      <c r="F7" t="str">
        <f t="shared" si="0"/>
        <v>F．RI等の分析、検査</v>
      </c>
      <c r="G7" t="s">
        <v>396</v>
      </c>
      <c r="H7" s="70"/>
      <c r="I7" t="s">
        <v>398</v>
      </c>
      <c r="J7" t="str">
        <f t="shared" si="1"/>
        <v>　　任期付職員Ⅰ～Ⅳ</v>
      </c>
      <c r="K7" t="str">
        <f>K3</f>
        <v>B</v>
      </c>
      <c r="L7" t="s">
        <v>396</v>
      </c>
      <c r="M7" t="s">
        <v>399</v>
      </c>
      <c r="N7" t="str">
        <f t="shared" si="2"/>
        <v>F．X線発生装置</v>
      </c>
      <c r="O7" t="s">
        <v>396</v>
      </c>
      <c r="R7" t="str">
        <f t="shared" si="3"/>
        <v xml:space="preserve">.  </v>
      </c>
    </row>
    <row r="8" spans="1:19" x14ac:dyDescent="0.2">
      <c r="A8" t="s">
        <v>54</v>
      </c>
      <c r="B8" s="2">
        <v>7</v>
      </c>
      <c r="C8" s="2">
        <v>7</v>
      </c>
      <c r="D8" t="s">
        <v>400</v>
      </c>
      <c r="E8" t="s">
        <v>401</v>
      </c>
      <c r="F8" t="str">
        <f t="shared" si="0"/>
        <v>G．RI等の輸送</v>
      </c>
      <c r="G8" t="s">
        <v>400</v>
      </c>
      <c r="H8" t="s">
        <v>384</v>
      </c>
      <c r="I8" t="s">
        <v>402</v>
      </c>
      <c r="J8" t="str">
        <f t="shared" si="1"/>
        <v>C　役員</v>
      </c>
      <c r="K8" t="str">
        <f>H8</f>
        <v>C</v>
      </c>
      <c r="L8" t="s">
        <v>400</v>
      </c>
      <c r="M8" t="s">
        <v>403</v>
      </c>
      <c r="N8" t="str">
        <f t="shared" si="2"/>
        <v>G．医療用X線発生装置</v>
      </c>
      <c r="O8" t="s">
        <v>400</v>
      </c>
    </row>
    <row r="9" spans="1:19" x14ac:dyDescent="0.2">
      <c r="A9" t="s">
        <v>404</v>
      </c>
      <c r="B9" s="2">
        <v>8</v>
      </c>
      <c r="C9" s="2">
        <v>8</v>
      </c>
      <c r="D9" t="s">
        <v>405</v>
      </c>
      <c r="E9" t="s">
        <v>406</v>
      </c>
      <c r="F9" t="str">
        <f t="shared" si="0"/>
        <v>H．RI等の保管、管理</v>
      </c>
      <c r="G9" t="s">
        <v>405</v>
      </c>
      <c r="J9" t="str">
        <f t="shared" si="1"/>
        <v>　</v>
      </c>
      <c r="L9" t="s">
        <v>405</v>
      </c>
      <c r="M9" t="s">
        <v>407</v>
      </c>
      <c r="N9" t="str">
        <f t="shared" si="2"/>
        <v>H．核融合装置および付置する加速器</v>
      </c>
      <c r="O9" t="s">
        <v>405</v>
      </c>
    </row>
    <row r="10" spans="1:19" x14ac:dyDescent="0.2">
      <c r="B10" s="2">
        <v>9</v>
      </c>
      <c r="C10" s="2">
        <v>9</v>
      </c>
      <c r="D10" t="s">
        <v>408</v>
      </c>
      <c r="E10" t="s">
        <v>409</v>
      </c>
      <c r="F10" t="str">
        <f t="shared" si="0"/>
        <v>I．放射線管理、安全管理</v>
      </c>
      <c r="G10" t="s">
        <v>408</v>
      </c>
      <c r="H10" t="s">
        <v>410</v>
      </c>
      <c r="I10" t="s">
        <v>411</v>
      </c>
      <c r="J10" t="str">
        <f t="shared" si="1"/>
        <v>G　受入研究員等</v>
      </c>
      <c r="K10" t="str">
        <f>H10</f>
        <v>G</v>
      </c>
      <c r="L10" t="s">
        <v>250</v>
      </c>
      <c r="M10" t="s">
        <v>412</v>
      </c>
      <c r="N10" t="str">
        <f t="shared" si="2"/>
        <v>－．特定せず</v>
      </c>
      <c r="O10" t="s">
        <v>413</v>
      </c>
    </row>
    <row r="11" spans="1:19" x14ac:dyDescent="0.2">
      <c r="A11" t="s">
        <v>54</v>
      </c>
      <c r="B11" s="2">
        <v>10</v>
      </c>
      <c r="C11" s="2">
        <v>10</v>
      </c>
      <c r="D11" t="s">
        <v>414</v>
      </c>
      <c r="E11" t="s">
        <v>415</v>
      </c>
      <c r="F11" t="str">
        <f t="shared" si="0"/>
        <v>J．構内保安管理</v>
      </c>
      <c r="G11" t="s">
        <v>414</v>
      </c>
      <c r="I11" t="s">
        <v>416</v>
      </c>
      <c r="J11" t="str">
        <f t="shared" si="1"/>
        <v>　＊客員研究員、協力研究員、実習生、連携大学院生</v>
      </c>
      <c r="K11" t="str">
        <f>K10</f>
        <v>G</v>
      </c>
    </row>
    <row r="12" spans="1:19" x14ac:dyDescent="0.2">
      <c r="A12" t="s">
        <v>404</v>
      </c>
      <c r="B12" s="2">
        <v>11</v>
      </c>
      <c r="C12" s="2">
        <v>11</v>
      </c>
      <c r="D12" t="s">
        <v>417</v>
      </c>
      <c r="E12" t="s">
        <v>418</v>
      </c>
      <c r="F12" t="str">
        <f t="shared" si="0"/>
        <v>K．施設等の建設、工事、解体</v>
      </c>
      <c r="G12" t="s">
        <v>417</v>
      </c>
      <c r="I12" t="s">
        <v>419</v>
      </c>
      <c r="J12" t="str">
        <f t="shared" si="1"/>
        <v>　　招へい研究員、共同利用研究員、学振特別研究員</v>
      </c>
      <c r="K12" t="str">
        <f>K10</f>
        <v>G</v>
      </c>
      <c r="L12" t="s">
        <v>420</v>
      </c>
      <c r="M12" t="s">
        <v>420</v>
      </c>
      <c r="N12" t="s">
        <v>420</v>
      </c>
      <c r="O12" t="s">
        <v>420</v>
      </c>
    </row>
    <row r="13" spans="1:19" x14ac:dyDescent="0.2">
      <c r="B13" s="2">
        <v>12</v>
      </c>
      <c r="C13" s="2">
        <v>12</v>
      </c>
      <c r="D13" t="s">
        <v>421</v>
      </c>
      <c r="E13" t="s">
        <v>422</v>
      </c>
      <c r="F13" t="str">
        <f t="shared" si="0"/>
        <v>L．管理区域内の清掃</v>
      </c>
      <c r="G13" t="s">
        <v>421</v>
      </c>
      <c r="I13" t="s">
        <v>423</v>
      </c>
      <c r="J13" t="str">
        <f t="shared" si="1"/>
        <v>　　学振外国人研究員、原子力研究交流研究員</v>
      </c>
      <c r="K13" t="str">
        <f>K10</f>
        <v>G</v>
      </c>
    </row>
    <row r="14" spans="1:19" x14ac:dyDescent="0.2">
      <c r="C14" s="2">
        <v>13</v>
      </c>
      <c r="D14" t="s">
        <v>424</v>
      </c>
      <c r="E14" t="s">
        <v>425</v>
      </c>
      <c r="F14" t="str">
        <f t="shared" si="0"/>
        <v>M．管理区域内の除染</v>
      </c>
      <c r="G14" t="s">
        <v>424</v>
      </c>
      <c r="H14" t="s">
        <v>426</v>
      </c>
      <c r="I14" t="s">
        <v>427</v>
      </c>
      <c r="J14" t="str">
        <f t="shared" si="1"/>
        <v>H　派遣職員</v>
      </c>
      <c r="K14" t="str">
        <f>H14</f>
        <v>H</v>
      </c>
    </row>
    <row r="15" spans="1:19" x14ac:dyDescent="0.2">
      <c r="C15" s="2">
        <v>14</v>
      </c>
      <c r="D15" t="s">
        <v>428</v>
      </c>
      <c r="E15" t="s">
        <v>429</v>
      </c>
      <c r="F15" t="str">
        <f t="shared" si="0"/>
        <v>N．原子炉、RI等の教育</v>
      </c>
      <c r="G15" t="s">
        <v>428</v>
      </c>
      <c r="H15" t="s">
        <v>430</v>
      </c>
      <c r="I15" t="s">
        <v>431</v>
      </c>
      <c r="J15" t="str">
        <f t="shared" si="1"/>
        <v>I　理事長ｱﾄﾞﾊﾞｲｻﾞｰ、QSTｱｿｼｴｲﾄ、理事長顧問</v>
      </c>
      <c r="K15" t="str">
        <f t="shared" ref="K15:K19" si="4">H15</f>
        <v>I</v>
      </c>
    </row>
    <row r="16" spans="1:19" x14ac:dyDescent="0.2">
      <c r="C16" s="2">
        <v>15</v>
      </c>
      <c r="D16" t="s">
        <v>432</v>
      </c>
      <c r="E16" t="s">
        <v>433</v>
      </c>
      <c r="F16" t="str">
        <f t="shared" si="0"/>
        <v>O．健康診断、医療</v>
      </c>
      <c r="G16" t="s">
        <v>432</v>
      </c>
      <c r="H16" t="s">
        <v>434</v>
      </c>
      <c r="I16" t="s">
        <v>435</v>
      </c>
      <c r="J16" t="str">
        <f t="shared" si="1"/>
        <v>J　施設共用等による外部利用者</v>
      </c>
      <c r="K16" t="str">
        <f>H16</f>
        <v>J</v>
      </c>
    </row>
    <row r="17" spans="3:11" x14ac:dyDescent="0.2">
      <c r="C17" s="2">
        <v>16</v>
      </c>
      <c r="D17" t="s">
        <v>436</v>
      </c>
      <c r="E17" t="s">
        <v>437</v>
      </c>
      <c r="F17" t="str">
        <f t="shared" si="0"/>
        <v>P．機器等の製造、管理</v>
      </c>
      <c r="G17" t="s">
        <v>436</v>
      </c>
      <c r="H17" t="s">
        <v>438</v>
      </c>
      <c r="I17" t="s">
        <v>439</v>
      </c>
      <c r="J17" t="str">
        <f t="shared" si="1"/>
        <v>N　留学生</v>
      </c>
      <c r="K17" t="str">
        <f t="shared" si="4"/>
        <v>N</v>
      </c>
    </row>
    <row r="18" spans="3:11" x14ac:dyDescent="0.2">
      <c r="C18" s="2">
        <v>17</v>
      </c>
      <c r="D18" t="s">
        <v>440</v>
      </c>
      <c r="E18" t="s">
        <v>441</v>
      </c>
      <c r="F18" t="str">
        <f t="shared" si="0"/>
        <v>Q．物品等の管理</v>
      </c>
      <c r="G18" t="s">
        <v>440</v>
      </c>
      <c r="H18" t="s">
        <v>442</v>
      </c>
      <c r="I18" t="s">
        <v>443</v>
      </c>
      <c r="J18" t="str">
        <f t="shared" si="1"/>
        <v>O　研修生</v>
      </c>
      <c r="K18" t="str">
        <f t="shared" si="4"/>
        <v>O</v>
      </c>
    </row>
    <row r="19" spans="3:11" x14ac:dyDescent="0.2">
      <c r="C19" s="2">
        <v>18</v>
      </c>
      <c r="D19" t="s">
        <v>444</v>
      </c>
      <c r="E19" t="s">
        <v>445</v>
      </c>
      <c r="F19" t="str">
        <f t="shared" si="0"/>
        <v>R．施設等の査察、視察</v>
      </c>
      <c r="G19" t="s">
        <v>444</v>
      </c>
      <c r="H19" t="s">
        <v>446</v>
      </c>
      <c r="I19" t="s">
        <v>447</v>
      </c>
      <c r="J19" t="str">
        <f t="shared" si="1"/>
        <v>Q　検査官</v>
      </c>
      <c r="K19" t="str">
        <f t="shared" si="4"/>
        <v>Q</v>
      </c>
    </row>
    <row r="20" spans="3:11" x14ac:dyDescent="0.2">
      <c r="C20" s="2">
        <v>19</v>
      </c>
      <c r="D20" t="s">
        <v>448</v>
      </c>
      <c r="E20" t="s">
        <v>449</v>
      </c>
      <c r="F20" t="str">
        <f t="shared" si="0"/>
        <v>S．防護隊</v>
      </c>
      <c r="G20" t="s">
        <v>448</v>
      </c>
      <c r="H20" t="s">
        <v>450</v>
      </c>
      <c r="I20" t="s">
        <v>451</v>
      </c>
      <c r="J20" t="str">
        <f t="shared" si="1"/>
        <v>S　年間契約に基づく請負業者(役務職員)</v>
      </c>
      <c r="K20" t="str">
        <f>H20</f>
        <v>S</v>
      </c>
    </row>
    <row r="21" spans="3:11" x14ac:dyDescent="0.2">
      <c r="C21" s="2">
        <v>20</v>
      </c>
      <c r="F21" t="str">
        <f t="shared" si="0"/>
        <v>．</v>
      </c>
      <c r="H21" t="s">
        <v>452</v>
      </c>
      <c r="I21" t="s">
        <v>453</v>
      </c>
      <c r="J21" t="str">
        <f t="shared" si="1"/>
        <v>T　S以外の請負業者</v>
      </c>
      <c r="K21" t="str">
        <f>H21</f>
        <v>T</v>
      </c>
    </row>
    <row r="22" spans="3:11" x14ac:dyDescent="0.2">
      <c r="C22" s="2">
        <v>21</v>
      </c>
      <c r="D22" t="s">
        <v>420</v>
      </c>
      <c r="E22" t="s">
        <v>420</v>
      </c>
      <c r="F22" t="s">
        <v>420</v>
      </c>
      <c r="G22" t="s">
        <v>420</v>
      </c>
      <c r="J22" t="str">
        <f t="shared" si="1"/>
        <v>　</v>
      </c>
    </row>
    <row r="23" spans="3:11" x14ac:dyDescent="0.2">
      <c r="C23" s="2">
        <v>22</v>
      </c>
    </row>
    <row r="24" spans="3:11" x14ac:dyDescent="0.2">
      <c r="C24" s="2">
        <v>23</v>
      </c>
      <c r="K24" t="str">
        <f t="shared" ref="K24:K43" si="5">H24&amp;"．"&amp;I24</f>
        <v>．</v>
      </c>
    </row>
    <row r="25" spans="3:11" x14ac:dyDescent="0.2">
      <c r="C25" s="2">
        <v>24</v>
      </c>
      <c r="K25" t="str">
        <f t="shared" si="5"/>
        <v>．</v>
      </c>
    </row>
    <row r="26" spans="3:11" x14ac:dyDescent="0.2">
      <c r="C26" s="2">
        <v>25</v>
      </c>
      <c r="K26" t="str">
        <f t="shared" si="5"/>
        <v>．</v>
      </c>
    </row>
    <row r="27" spans="3:11" x14ac:dyDescent="0.2">
      <c r="C27" s="2">
        <v>26</v>
      </c>
      <c r="K27" t="str">
        <f t="shared" si="5"/>
        <v>．</v>
      </c>
    </row>
    <row r="28" spans="3:11" x14ac:dyDescent="0.2">
      <c r="C28" s="2">
        <v>27</v>
      </c>
      <c r="K28" t="str">
        <f t="shared" si="5"/>
        <v>．</v>
      </c>
    </row>
    <row r="29" spans="3:11" x14ac:dyDescent="0.2">
      <c r="C29" s="2">
        <v>28</v>
      </c>
      <c r="K29" t="str">
        <f t="shared" si="5"/>
        <v>．</v>
      </c>
    </row>
    <row r="30" spans="3:11" x14ac:dyDescent="0.2">
      <c r="C30" s="2">
        <v>29</v>
      </c>
      <c r="K30" t="str">
        <f t="shared" si="5"/>
        <v>．</v>
      </c>
    </row>
    <row r="31" spans="3:11" x14ac:dyDescent="0.2">
      <c r="C31" s="2">
        <v>30</v>
      </c>
      <c r="K31" t="str">
        <f t="shared" si="5"/>
        <v>．</v>
      </c>
    </row>
    <row r="32" spans="3:11" x14ac:dyDescent="0.2">
      <c r="C32" s="2">
        <v>31</v>
      </c>
      <c r="K32" t="str">
        <f t="shared" si="5"/>
        <v>．</v>
      </c>
    </row>
    <row r="33" spans="11:11" x14ac:dyDescent="0.2">
      <c r="K33" t="str">
        <f t="shared" si="5"/>
        <v>．</v>
      </c>
    </row>
    <row r="34" spans="11:11" x14ac:dyDescent="0.2">
      <c r="K34" t="str">
        <f t="shared" si="5"/>
        <v>．</v>
      </c>
    </row>
    <row r="35" spans="11:11" x14ac:dyDescent="0.2">
      <c r="K35" t="str">
        <f t="shared" si="5"/>
        <v>．</v>
      </c>
    </row>
    <row r="36" spans="11:11" x14ac:dyDescent="0.2">
      <c r="K36" t="str">
        <f t="shared" si="5"/>
        <v>．</v>
      </c>
    </row>
    <row r="37" spans="11:11" x14ac:dyDescent="0.2">
      <c r="K37" t="str">
        <f t="shared" si="5"/>
        <v>．</v>
      </c>
    </row>
    <row r="38" spans="11:11" x14ac:dyDescent="0.2">
      <c r="K38" t="str">
        <f t="shared" si="5"/>
        <v>．</v>
      </c>
    </row>
    <row r="39" spans="11:11" x14ac:dyDescent="0.2">
      <c r="K39" t="str">
        <f t="shared" si="5"/>
        <v>．</v>
      </c>
    </row>
    <row r="40" spans="11:11" x14ac:dyDescent="0.2">
      <c r="K40" t="str">
        <f t="shared" si="5"/>
        <v>．</v>
      </c>
    </row>
    <row r="41" spans="11:11" x14ac:dyDescent="0.2">
      <c r="K41" t="str">
        <f t="shared" si="5"/>
        <v>．</v>
      </c>
    </row>
    <row r="42" spans="11:11" x14ac:dyDescent="0.2">
      <c r="K42" t="str">
        <f t="shared" si="5"/>
        <v>．</v>
      </c>
    </row>
    <row r="43" spans="11:11" x14ac:dyDescent="0.2">
      <c r="K43" t="str">
        <f t="shared" si="5"/>
        <v>．</v>
      </c>
    </row>
    <row r="125" spans="16:17" x14ac:dyDescent="0.2">
      <c r="P125" t="s">
        <v>454</v>
      </c>
      <c r="Q125" t="s">
        <v>455</v>
      </c>
    </row>
    <row r="126" spans="16:17" x14ac:dyDescent="0.2">
      <c r="P126" t="s">
        <v>456</v>
      </c>
      <c r="Q126" t="s">
        <v>457</v>
      </c>
    </row>
    <row r="127" spans="16:17" x14ac:dyDescent="0.2">
      <c r="P127" t="s">
        <v>458</v>
      </c>
      <c r="Q127" t="s">
        <v>459</v>
      </c>
    </row>
    <row r="128" spans="16:17" x14ac:dyDescent="0.2">
      <c r="P128" t="s">
        <v>460</v>
      </c>
      <c r="Q128" t="s">
        <v>461</v>
      </c>
    </row>
    <row r="129" spans="16:17" x14ac:dyDescent="0.2">
      <c r="P129" t="s">
        <v>462</v>
      </c>
      <c r="Q129" t="s">
        <v>463</v>
      </c>
    </row>
    <row r="130" spans="16:17" x14ac:dyDescent="0.2">
      <c r="P130" t="s">
        <v>464</v>
      </c>
      <c r="Q130" t="s">
        <v>465</v>
      </c>
    </row>
    <row r="131" spans="16:17" x14ac:dyDescent="0.2">
      <c r="P131" t="s">
        <v>466</v>
      </c>
      <c r="Q131" t="s">
        <v>467</v>
      </c>
    </row>
    <row r="132" spans="16:17" x14ac:dyDescent="0.2">
      <c r="P132" t="s">
        <v>468</v>
      </c>
      <c r="Q132" t="s">
        <v>469</v>
      </c>
    </row>
    <row r="133" spans="16:17" x14ac:dyDescent="0.2">
      <c r="P133" t="s">
        <v>470</v>
      </c>
      <c r="Q133" t="s">
        <v>471</v>
      </c>
    </row>
    <row r="134" spans="16:17" x14ac:dyDescent="0.2">
      <c r="P134" t="s">
        <v>472</v>
      </c>
      <c r="Q134" t="s">
        <v>473</v>
      </c>
    </row>
    <row r="135" spans="16:17" x14ac:dyDescent="0.2">
      <c r="P135" t="s">
        <v>474</v>
      </c>
      <c r="Q135" t="s">
        <v>475</v>
      </c>
    </row>
    <row r="136" spans="16:17" x14ac:dyDescent="0.2">
      <c r="P136" t="s">
        <v>476</v>
      </c>
      <c r="Q136" t="s">
        <v>477</v>
      </c>
    </row>
    <row r="137" spans="16:17" x14ac:dyDescent="0.2">
      <c r="P137" t="s">
        <v>478</v>
      </c>
      <c r="Q137" t="s">
        <v>479</v>
      </c>
    </row>
    <row r="138" spans="16:17" x14ac:dyDescent="0.2">
      <c r="P138" t="s">
        <v>480</v>
      </c>
      <c r="Q138" t="s">
        <v>481</v>
      </c>
    </row>
    <row r="139" spans="16:17" x14ac:dyDescent="0.2">
      <c r="P139" t="s">
        <v>482</v>
      </c>
      <c r="Q139" t="s">
        <v>483</v>
      </c>
    </row>
    <row r="140" spans="16:17" x14ac:dyDescent="0.2">
      <c r="P140" t="s">
        <v>484</v>
      </c>
      <c r="Q140" t="s">
        <v>485</v>
      </c>
    </row>
    <row r="141" spans="16:17" x14ac:dyDescent="0.2">
      <c r="P141" t="s">
        <v>486</v>
      </c>
      <c r="Q141" t="s">
        <v>487</v>
      </c>
    </row>
    <row r="142" spans="16:17" x14ac:dyDescent="0.2">
      <c r="P142" t="s">
        <v>488</v>
      </c>
      <c r="Q142" t="s">
        <v>489</v>
      </c>
    </row>
    <row r="143" spans="16:17" x14ac:dyDescent="0.2">
      <c r="P143" t="s">
        <v>490</v>
      </c>
      <c r="Q143" t="s">
        <v>491</v>
      </c>
    </row>
    <row r="144" spans="16:17" x14ac:dyDescent="0.2">
      <c r="P144" t="s">
        <v>492</v>
      </c>
      <c r="Q144" t="s">
        <v>493</v>
      </c>
    </row>
    <row r="145" spans="16:17" x14ac:dyDescent="0.2">
      <c r="P145" t="s">
        <v>494</v>
      </c>
      <c r="Q145" t="s">
        <v>495</v>
      </c>
    </row>
    <row r="146" spans="16:17" x14ac:dyDescent="0.2">
      <c r="P146" t="s">
        <v>496</v>
      </c>
      <c r="Q146" t="s">
        <v>497</v>
      </c>
    </row>
    <row r="147" spans="16:17" x14ac:dyDescent="0.2">
      <c r="P147" t="s">
        <v>498</v>
      </c>
      <c r="Q147" t="s">
        <v>499</v>
      </c>
    </row>
    <row r="148" spans="16:17" x14ac:dyDescent="0.2">
      <c r="P148" t="s">
        <v>500</v>
      </c>
      <c r="Q148" t="s">
        <v>501</v>
      </c>
    </row>
    <row r="149" spans="16:17" x14ac:dyDescent="0.2">
      <c r="P149" t="s">
        <v>502</v>
      </c>
      <c r="Q149" t="s">
        <v>503</v>
      </c>
    </row>
    <row r="150" spans="16:17" x14ac:dyDescent="0.2">
      <c r="P150" t="s">
        <v>504</v>
      </c>
      <c r="Q150" t="s">
        <v>505</v>
      </c>
    </row>
    <row r="151" spans="16:17" x14ac:dyDescent="0.2">
      <c r="P151" t="s">
        <v>506</v>
      </c>
      <c r="Q151" t="s">
        <v>507</v>
      </c>
    </row>
    <row r="152" spans="16:17" x14ac:dyDescent="0.2">
      <c r="P152" t="s">
        <v>508</v>
      </c>
      <c r="Q152" t="s">
        <v>509</v>
      </c>
    </row>
    <row r="153" spans="16:17" x14ac:dyDescent="0.2">
      <c r="P153" t="s">
        <v>510</v>
      </c>
      <c r="Q153" t="s">
        <v>511</v>
      </c>
    </row>
    <row r="154" spans="16:17" x14ac:dyDescent="0.2">
      <c r="P154" t="s">
        <v>512</v>
      </c>
      <c r="Q154" t="s">
        <v>513</v>
      </c>
    </row>
    <row r="155" spans="16:17" x14ac:dyDescent="0.2">
      <c r="P155" t="s">
        <v>514</v>
      </c>
      <c r="Q155" t="s">
        <v>515</v>
      </c>
    </row>
    <row r="156" spans="16:17" x14ac:dyDescent="0.2">
      <c r="Q156" t="s">
        <v>420</v>
      </c>
    </row>
    <row r="157" spans="16:17" x14ac:dyDescent="0.2">
      <c r="Q157" t="s">
        <v>420</v>
      </c>
    </row>
    <row r="158" spans="16:17" x14ac:dyDescent="0.2">
      <c r="Q158" t="s">
        <v>420</v>
      </c>
    </row>
    <row r="159" spans="16:17" x14ac:dyDescent="0.2">
      <c r="Q159" t="s">
        <v>420</v>
      </c>
    </row>
    <row r="160" spans="16:17" x14ac:dyDescent="0.2">
      <c r="Q160" t="s">
        <v>420</v>
      </c>
    </row>
    <row r="161" spans="17:17" x14ac:dyDescent="0.2">
      <c r="Q161" t="s">
        <v>420</v>
      </c>
    </row>
    <row r="162" spans="17:17" x14ac:dyDescent="0.2">
      <c r="Q162" t="s">
        <v>420</v>
      </c>
    </row>
    <row r="163" spans="17:17" x14ac:dyDescent="0.2">
      <c r="Q163" t="s">
        <v>420</v>
      </c>
    </row>
    <row r="164" spans="17:17" x14ac:dyDescent="0.2">
      <c r="Q164" t="s">
        <v>420</v>
      </c>
    </row>
    <row r="165" spans="17:17" x14ac:dyDescent="0.2">
      <c r="Q165" t="s">
        <v>420</v>
      </c>
    </row>
    <row r="166" spans="17:17" x14ac:dyDescent="0.2">
      <c r="Q166" t="s">
        <v>420</v>
      </c>
    </row>
    <row r="167" spans="17:17" x14ac:dyDescent="0.2">
      <c r="Q167" t="s">
        <v>420</v>
      </c>
    </row>
    <row r="168" spans="17:17" x14ac:dyDescent="0.2">
      <c r="Q168" t="s">
        <v>420</v>
      </c>
    </row>
    <row r="169" spans="17:17" x14ac:dyDescent="0.2">
      <c r="Q169" t="s">
        <v>420</v>
      </c>
    </row>
    <row r="170" spans="17:17" x14ac:dyDescent="0.2">
      <c r="Q170" t="s">
        <v>420</v>
      </c>
    </row>
    <row r="171" spans="17:17" x14ac:dyDescent="0.2">
      <c r="Q171" t="s">
        <v>420</v>
      </c>
    </row>
    <row r="172" spans="17:17" x14ac:dyDescent="0.2">
      <c r="Q172" t="s">
        <v>420</v>
      </c>
    </row>
    <row r="173" spans="17:17" x14ac:dyDescent="0.2">
      <c r="Q173" t="s">
        <v>420</v>
      </c>
    </row>
    <row r="174" spans="17:17" x14ac:dyDescent="0.2">
      <c r="Q174" t="s">
        <v>420</v>
      </c>
    </row>
    <row r="175" spans="17:17" x14ac:dyDescent="0.2">
      <c r="Q175" t="s">
        <v>420</v>
      </c>
    </row>
    <row r="176" spans="17:17" x14ac:dyDescent="0.2">
      <c r="Q176" t="s">
        <v>420</v>
      </c>
    </row>
    <row r="177" spans="17:17" x14ac:dyDescent="0.2">
      <c r="Q177" t="s">
        <v>420</v>
      </c>
    </row>
    <row r="178" spans="17:17" x14ac:dyDescent="0.2">
      <c r="Q178" t="s">
        <v>420</v>
      </c>
    </row>
    <row r="179" spans="17:17" x14ac:dyDescent="0.2">
      <c r="Q179" t="s">
        <v>420</v>
      </c>
    </row>
    <row r="180" spans="17:17" x14ac:dyDescent="0.2">
      <c r="Q180" t="s">
        <v>420</v>
      </c>
    </row>
    <row r="181" spans="17:17" x14ac:dyDescent="0.2">
      <c r="Q181" t="s">
        <v>420</v>
      </c>
    </row>
    <row r="182" spans="17:17" x14ac:dyDescent="0.2">
      <c r="Q182" t="s">
        <v>420</v>
      </c>
    </row>
    <row r="183" spans="17:17" x14ac:dyDescent="0.2">
      <c r="Q183" t="s">
        <v>420</v>
      </c>
    </row>
    <row r="184" spans="17:17" x14ac:dyDescent="0.2">
      <c r="Q184" t="s">
        <v>420</v>
      </c>
    </row>
    <row r="185" spans="17:17" x14ac:dyDescent="0.2">
      <c r="Q185" t="s">
        <v>420</v>
      </c>
    </row>
    <row r="186" spans="17:17" x14ac:dyDescent="0.2">
      <c r="Q186" t="s">
        <v>420</v>
      </c>
    </row>
    <row r="187" spans="17:17" x14ac:dyDescent="0.2">
      <c r="Q187" t="s">
        <v>420</v>
      </c>
    </row>
    <row r="188" spans="17:17" x14ac:dyDescent="0.2">
      <c r="Q188" t="s">
        <v>420</v>
      </c>
    </row>
    <row r="189" spans="17:17" x14ac:dyDescent="0.2">
      <c r="Q189" t="s">
        <v>420</v>
      </c>
    </row>
    <row r="190" spans="17:17" x14ac:dyDescent="0.2">
      <c r="Q190" t="s">
        <v>420</v>
      </c>
    </row>
    <row r="191" spans="17:17" x14ac:dyDescent="0.2">
      <c r="Q191" t="s">
        <v>420</v>
      </c>
    </row>
    <row r="192" spans="17:17" x14ac:dyDescent="0.2">
      <c r="Q192" t="s">
        <v>420</v>
      </c>
    </row>
    <row r="193" spans="17:17" x14ac:dyDescent="0.2">
      <c r="Q193" t="s">
        <v>420</v>
      </c>
    </row>
    <row r="194" spans="17:17" x14ac:dyDescent="0.2">
      <c r="Q194" t="s">
        <v>420</v>
      </c>
    </row>
    <row r="195" spans="17:17" x14ac:dyDescent="0.2">
      <c r="Q195" t="s">
        <v>420</v>
      </c>
    </row>
    <row r="196" spans="17:17" x14ac:dyDescent="0.2">
      <c r="Q196" t="s">
        <v>420</v>
      </c>
    </row>
    <row r="197" spans="17:17" x14ac:dyDescent="0.2">
      <c r="Q197" t="s">
        <v>420</v>
      </c>
    </row>
    <row r="198" spans="17:17" x14ac:dyDescent="0.2">
      <c r="Q198" t="s">
        <v>420</v>
      </c>
    </row>
    <row r="199" spans="17:17" x14ac:dyDescent="0.2">
      <c r="Q199" t="s">
        <v>420</v>
      </c>
    </row>
    <row r="200" spans="17:17" x14ac:dyDescent="0.2">
      <c r="Q200" t="s">
        <v>420</v>
      </c>
    </row>
    <row r="201" spans="17:17" x14ac:dyDescent="0.2">
      <c r="Q201" t="s">
        <v>420</v>
      </c>
    </row>
    <row r="202" spans="17:17" x14ac:dyDescent="0.2">
      <c r="Q202" t="s">
        <v>420</v>
      </c>
    </row>
    <row r="203" spans="17:17" x14ac:dyDescent="0.2">
      <c r="Q203" t="s">
        <v>420</v>
      </c>
    </row>
    <row r="204" spans="17:17" x14ac:dyDescent="0.2">
      <c r="Q204" t="s">
        <v>420</v>
      </c>
    </row>
    <row r="205" spans="17:17" x14ac:dyDescent="0.2">
      <c r="Q205" t="s">
        <v>420</v>
      </c>
    </row>
    <row r="206" spans="17:17" x14ac:dyDescent="0.2">
      <c r="Q206" t="s">
        <v>420</v>
      </c>
    </row>
    <row r="207" spans="17:17" x14ac:dyDescent="0.2">
      <c r="Q207" t="s">
        <v>420</v>
      </c>
    </row>
    <row r="208" spans="17:17" x14ac:dyDescent="0.2">
      <c r="Q208" t="s">
        <v>420</v>
      </c>
    </row>
    <row r="209" spans="17:17" x14ac:dyDescent="0.2">
      <c r="Q209" t="s">
        <v>420</v>
      </c>
    </row>
    <row r="210" spans="17:17" x14ac:dyDescent="0.2">
      <c r="Q210" t="s">
        <v>420</v>
      </c>
    </row>
    <row r="211" spans="17:17" x14ac:dyDescent="0.2">
      <c r="Q211" t="s">
        <v>420</v>
      </c>
    </row>
    <row r="212" spans="17:17" x14ac:dyDescent="0.2">
      <c r="Q212" t="s">
        <v>420</v>
      </c>
    </row>
    <row r="213" spans="17:17" x14ac:dyDescent="0.2">
      <c r="Q213" t="s">
        <v>420</v>
      </c>
    </row>
    <row r="214" spans="17:17" x14ac:dyDescent="0.2">
      <c r="Q214" t="s">
        <v>420</v>
      </c>
    </row>
    <row r="215" spans="17:17" x14ac:dyDescent="0.2">
      <c r="Q215" t="s">
        <v>420</v>
      </c>
    </row>
    <row r="216" spans="17:17" x14ac:dyDescent="0.2">
      <c r="Q216" t="s">
        <v>420</v>
      </c>
    </row>
    <row r="217" spans="17:17" x14ac:dyDescent="0.2">
      <c r="Q217" t="s">
        <v>420</v>
      </c>
    </row>
    <row r="218" spans="17:17" x14ac:dyDescent="0.2">
      <c r="Q218" t="s">
        <v>420</v>
      </c>
    </row>
    <row r="219" spans="17:17" x14ac:dyDescent="0.2">
      <c r="Q219" t="s">
        <v>420</v>
      </c>
    </row>
    <row r="220" spans="17:17" x14ac:dyDescent="0.2">
      <c r="Q220" t="s">
        <v>420</v>
      </c>
    </row>
    <row r="221" spans="17:17" x14ac:dyDescent="0.2">
      <c r="Q221" t="s">
        <v>420</v>
      </c>
    </row>
    <row r="222" spans="17:17" x14ac:dyDescent="0.2">
      <c r="Q222" t="s">
        <v>420</v>
      </c>
    </row>
    <row r="223" spans="17:17" x14ac:dyDescent="0.2">
      <c r="Q223" t="s">
        <v>420</v>
      </c>
    </row>
    <row r="224" spans="17:17" x14ac:dyDescent="0.2">
      <c r="Q224" t="s">
        <v>420</v>
      </c>
    </row>
    <row r="225" spans="17:17" x14ac:dyDescent="0.2">
      <c r="Q225" t="s">
        <v>420</v>
      </c>
    </row>
    <row r="226" spans="17:17" x14ac:dyDescent="0.2">
      <c r="Q226" t="s">
        <v>420</v>
      </c>
    </row>
    <row r="227" spans="17:17" x14ac:dyDescent="0.2">
      <c r="Q227" t="s">
        <v>420</v>
      </c>
    </row>
    <row r="228" spans="17:17" x14ac:dyDescent="0.2">
      <c r="Q228" t="s">
        <v>420</v>
      </c>
    </row>
    <row r="229" spans="17:17" x14ac:dyDescent="0.2">
      <c r="Q229" t="s">
        <v>420</v>
      </c>
    </row>
    <row r="230" spans="17:17" x14ac:dyDescent="0.2">
      <c r="Q230" t="s">
        <v>420</v>
      </c>
    </row>
    <row r="231" spans="17:17" x14ac:dyDescent="0.2">
      <c r="Q231" t="s">
        <v>420</v>
      </c>
    </row>
    <row r="232" spans="17:17" x14ac:dyDescent="0.2">
      <c r="Q232" t="s">
        <v>420</v>
      </c>
    </row>
    <row r="233" spans="17:17" x14ac:dyDescent="0.2">
      <c r="Q233" t="s">
        <v>420</v>
      </c>
    </row>
    <row r="234" spans="17:17" x14ac:dyDescent="0.2">
      <c r="Q234" t="s">
        <v>420</v>
      </c>
    </row>
    <row r="235" spans="17:17" x14ac:dyDescent="0.2">
      <c r="Q235" t="s">
        <v>420</v>
      </c>
    </row>
    <row r="236" spans="17:17" x14ac:dyDescent="0.2">
      <c r="Q236" t="s">
        <v>420</v>
      </c>
    </row>
    <row r="237" spans="17:17" x14ac:dyDescent="0.2">
      <c r="Q237" t="s">
        <v>420</v>
      </c>
    </row>
    <row r="238" spans="17:17" x14ac:dyDescent="0.2">
      <c r="Q238" t="s">
        <v>420</v>
      </c>
    </row>
    <row r="239" spans="17:17" x14ac:dyDescent="0.2">
      <c r="Q239" t="s">
        <v>420</v>
      </c>
    </row>
    <row r="240" spans="17:17" x14ac:dyDescent="0.2">
      <c r="Q240" t="s">
        <v>420</v>
      </c>
    </row>
    <row r="241" spans="17:17" x14ac:dyDescent="0.2">
      <c r="Q241" t="s">
        <v>420</v>
      </c>
    </row>
    <row r="242" spans="17:17" x14ac:dyDescent="0.2">
      <c r="Q242" t="s">
        <v>420</v>
      </c>
    </row>
    <row r="243" spans="17:17" x14ac:dyDescent="0.2">
      <c r="Q243" t="s">
        <v>420</v>
      </c>
    </row>
    <row r="244" spans="17:17" x14ac:dyDescent="0.2">
      <c r="Q244" t="s">
        <v>420</v>
      </c>
    </row>
    <row r="245" spans="17:17" x14ac:dyDescent="0.2">
      <c r="Q245" t="s">
        <v>420</v>
      </c>
    </row>
    <row r="246" spans="17:17" x14ac:dyDescent="0.2">
      <c r="Q246" t="s">
        <v>420</v>
      </c>
    </row>
    <row r="247" spans="17:17" x14ac:dyDescent="0.2">
      <c r="Q247" t="s">
        <v>420</v>
      </c>
    </row>
    <row r="248" spans="17:17" x14ac:dyDescent="0.2">
      <c r="Q248" t="s">
        <v>420</v>
      </c>
    </row>
    <row r="249" spans="17:17" x14ac:dyDescent="0.2">
      <c r="Q249" t="s">
        <v>420</v>
      </c>
    </row>
    <row r="250" spans="17:17" x14ac:dyDescent="0.2">
      <c r="Q250" t="s">
        <v>420</v>
      </c>
    </row>
    <row r="251" spans="17:17" x14ac:dyDescent="0.2">
      <c r="Q251" t="s">
        <v>420</v>
      </c>
    </row>
    <row r="252" spans="17:17" x14ac:dyDescent="0.2">
      <c r="Q252" t="s">
        <v>420</v>
      </c>
    </row>
    <row r="253" spans="17:17" x14ac:dyDescent="0.2">
      <c r="Q253" t="s">
        <v>420</v>
      </c>
    </row>
    <row r="254" spans="17:17" x14ac:dyDescent="0.2">
      <c r="Q254" t="s">
        <v>420</v>
      </c>
    </row>
    <row r="255" spans="17:17" x14ac:dyDescent="0.2">
      <c r="Q255" t="s">
        <v>420</v>
      </c>
    </row>
    <row r="256" spans="17:17" x14ac:dyDescent="0.2">
      <c r="Q256" t="s">
        <v>420</v>
      </c>
    </row>
    <row r="257" spans="17:17" x14ac:dyDescent="0.2">
      <c r="Q257" t="s">
        <v>420</v>
      </c>
    </row>
    <row r="258" spans="17:17" x14ac:dyDescent="0.2">
      <c r="Q258" t="s">
        <v>420</v>
      </c>
    </row>
    <row r="259" spans="17:17" x14ac:dyDescent="0.2">
      <c r="Q259" t="s">
        <v>420</v>
      </c>
    </row>
    <row r="260" spans="17:17" x14ac:dyDescent="0.2">
      <c r="Q260" t="s">
        <v>420</v>
      </c>
    </row>
    <row r="261" spans="17:17" x14ac:dyDescent="0.2">
      <c r="Q261" t="s">
        <v>420</v>
      </c>
    </row>
    <row r="262" spans="17:17" x14ac:dyDescent="0.2">
      <c r="Q262" t="s">
        <v>420</v>
      </c>
    </row>
    <row r="263" spans="17:17" x14ac:dyDescent="0.2">
      <c r="Q263" t="s">
        <v>420</v>
      </c>
    </row>
    <row r="264" spans="17:17" x14ac:dyDescent="0.2">
      <c r="Q264" t="s">
        <v>420</v>
      </c>
    </row>
    <row r="265" spans="17:17" x14ac:dyDescent="0.2">
      <c r="Q265" t="s">
        <v>420</v>
      </c>
    </row>
    <row r="266" spans="17:17" x14ac:dyDescent="0.2">
      <c r="Q266" t="s">
        <v>420</v>
      </c>
    </row>
    <row r="267" spans="17:17" x14ac:dyDescent="0.2">
      <c r="Q267" t="s">
        <v>420</v>
      </c>
    </row>
    <row r="268" spans="17:17" x14ac:dyDescent="0.2">
      <c r="Q268" t="s">
        <v>420</v>
      </c>
    </row>
    <row r="269" spans="17:17" x14ac:dyDescent="0.2">
      <c r="Q269" t="s">
        <v>420</v>
      </c>
    </row>
    <row r="270" spans="17:17" x14ac:dyDescent="0.2">
      <c r="Q270" t="s">
        <v>420</v>
      </c>
    </row>
    <row r="271" spans="17:17" x14ac:dyDescent="0.2">
      <c r="Q271" t="s">
        <v>420</v>
      </c>
    </row>
    <row r="272" spans="17:17" x14ac:dyDescent="0.2">
      <c r="Q272" t="s">
        <v>420</v>
      </c>
    </row>
    <row r="273" spans="17:17" x14ac:dyDescent="0.2">
      <c r="Q273" t="s">
        <v>420</v>
      </c>
    </row>
    <row r="274" spans="17:17" x14ac:dyDescent="0.2">
      <c r="Q274" t="s">
        <v>420</v>
      </c>
    </row>
    <row r="275" spans="17:17" x14ac:dyDescent="0.2">
      <c r="Q275" t="s">
        <v>420</v>
      </c>
    </row>
    <row r="276" spans="17:17" x14ac:dyDescent="0.2">
      <c r="Q276" t="s">
        <v>420</v>
      </c>
    </row>
    <row r="277" spans="17:17" x14ac:dyDescent="0.2">
      <c r="Q277" t="s">
        <v>420</v>
      </c>
    </row>
    <row r="278" spans="17:17" x14ac:dyDescent="0.2">
      <c r="Q278" t="s">
        <v>420</v>
      </c>
    </row>
    <row r="279" spans="17:17" x14ac:dyDescent="0.2">
      <c r="Q279" t="s">
        <v>420</v>
      </c>
    </row>
    <row r="280" spans="17:17" x14ac:dyDescent="0.2">
      <c r="Q280" t="s">
        <v>420</v>
      </c>
    </row>
    <row r="281" spans="17:17" x14ac:dyDescent="0.2">
      <c r="Q281" t="s">
        <v>420</v>
      </c>
    </row>
    <row r="282" spans="17:17" x14ac:dyDescent="0.2">
      <c r="Q282" t="s">
        <v>420</v>
      </c>
    </row>
    <row r="283" spans="17:17" x14ac:dyDescent="0.2">
      <c r="Q283" t="s">
        <v>420</v>
      </c>
    </row>
    <row r="284" spans="17:17" x14ac:dyDescent="0.2">
      <c r="Q284" t="s">
        <v>420</v>
      </c>
    </row>
    <row r="285" spans="17:17" x14ac:dyDescent="0.2">
      <c r="Q285" t="s">
        <v>420</v>
      </c>
    </row>
    <row r="286" spans="17:17" x14ac:dyDescent="0.2">
      <c r="Q286" t="s">
        <v>420</v>
      </c>
    </row>
    <row r="287" spans="17:17" x14ac:dyDescent="0.2">
      <c r="Q287" t="s">
        <v>420</v>
      </c>
    </row>
    <row r="288" spans="17:17" x14ac:dyDescent="0.2">
      <c r="Q288" t="s">
        <v>420</v>
      </c>
    </row>
    <row r="289" spans="17:17" x14ac:dyDescent="0.2">
      <c r="Q289" t="s">
        <v>420</v>
      </c>
    </row>
    <row r="290" spans="17:17" x14ac:dyDescent="0.2">
      <c r="Q290" t="s">
        <v>420</v>
      </c>
    </row>
    <row r="291" spans="17:17" x14ac:dyDescent="0.2">
      <c r="Q291" t="s">
        <v>420</v>
      </c>
    </row>
    <row r="292" spans="17:17" x14ac:dyDescent="0.2">
      <c r="Q292" t="s">
        <v>420</v>
      </c>
    </row>
    <row r="293" spans="17:17" x14ac:dyDescent="0.2">
      <c r="Q293" t="s">
        <v>420</v>
      </c>
    </row>
    <row r="294" spans="17:17" x14ac:dyDescent="0.2">
      <c r="Q294" t="s">
        <v>420</v>
      </c>
    </row>
    <row r="295" spans="17:17" x14ac:dyDescent="0.2">
      <c r="Q295" t="s">
        <v>420</v>
      </c>
    </row>
    <row r="296" spans="17:17" x14ac:dyDescent="0.2">
      <c r="Q296" t="s">
        <v>420</v>
      </c>
    </row>
    <row r="297" spans="17:17" x14ac:dyDescent="0.2">
      <c r="Q297" t="s">
        <v>420</v>
      </c>
    </row>
    <row r="298" spans="17:17" x14ac:dyDescent="0.2">
      <c r="Q298" t="s">
        <v>420</v>
      </c>
    </row>
    <row r="299" spans="17:17" x14ac:dyDescent="0.2">
      <c r="Q299" t="s">
        <v>420</v>
      </c>
    </row>
    <row r="300" spans="17:17" x14ac:dyDescent="0.2">
      <c r="Q300" t="s">
        <v>420</v>
      </c>
    </row>
    <row r="301" spans="17:17" x14ac:dyDescent="0.2">
      <c r="Q301" t="s">
        <v>420</v>
      </c>
    </row>
    <row r="302" spans="17:17" x14ac:dyDescent="0.2">
      <c r="Q302" t="s">
        <v>420</v>
      </c>
    </row>
    <row r="303" spans="17:17" x14ac:dyDescent="0.2">
      <c r="Q303" t="s">
        <v>420</v>
      </c>
    </row>
    <row r="304" spans="17:17" x14ac:dyDescent="0.2">
      <c r="Q304" t="s">
        <v>420</v>
      </c>
    </row>
    <row r="305" spans="17:17" x14ac:dyDescent="0.2">
      <c r="Q305" t="s">
        <v>420</v>
      </c>
    </row>
    <row r="306" spans="17:17" x14ac:dyDescent="0.2">
      <c r="Q306" t="s">
        <v>420</v>
      </c>
    </row>
    <row r="307" spans="17:17" x14ac:dyDescent="0.2">
      <c r="Q307" t="s">
        <v>420</v>
      </c>
    </row>
    <row r="308" spans="17:17" x14ac:dyDescent="0.2">
      <c r="Q308" t="s">
        <v>420</v>
      </c>
    </row>
    <row r="309" spans="17:17" x14ac:dyDescent="0.2">
      <c r="Q309" t="s">
        <v>420</v>
      </c>
    </row>
    <row r="310" spans="17:17" x14ac:dyDescent="0.2">
      <c r="Q310" t="s">
        <v>420</v>
      </c>
    </row>
    <row r="311" spans="17:17" x14ac:dyDescent="0.2">
      <c r="Q311" t="s">
        <v>420</v>
      </c>
    </row>
    <row r="312" spans="17:17" x14ac:dyDescent="0.2">
      <c r="Q312" t="s">
        <v>420</v>
      </c>
    </row>
    <row r="313" spans="17:17" x14ac:dyDescent="0.2">
      <c r="Q313" t="s">
        <v>420</v>
      </c>
    </row>
    <row r="314" spans="17:17" x14ac:dyDescent="0.2">
      <c r="Q314" t="s">
        <v>420</v>
      </c>
    </row>
    <row r="315" spans="17:17" x14ac:dyDescent="0.2">
      <c r="Q315" t="s">
        <v>420</v>
      </c>
    </row>
    <row r="316" spans="17:17" x14ac:dyDescent="0.2">
      <c r="Q316" t="s">
        <v>420</v>
      </c>
    </row>
    <row r="317" spans="17:17" x14ac:dyDescent="0.2">
      <c r="Q317" t="s">
        <v>420</v>
      </c>
    </row>
    <row r="318" spans="17:17" x14ac:dyDescent="0.2">
      <c r="Q318" t="s">
        <v>420</v>
      </c>
    </row>
    <row r="319" spans="17:17" x14ac:dyDescent="0.2">
      <c r="Q319" t="s">
        <v>420</v>
      </c>
    </row>
    <row r="320" spans="17:17" x14ac:dyDescent="0.2">
      <c r="Q320" t="s">
        <v>420</v>
      </c>
    </row>
    <row r="321" spans="17:17" x14ac:dyDescent="0.2">
      <c r="Q321" t="s">
        <v>420</v>
      </c>
    </row>
    <row r="322" spans="17:17" x14ac:dyDescent="0.2">
      <c r="Q322" t="s">
        <v>420</v>
      </c>
    </row>
    <row r="323" spans="17:17" x14ac:dyDescent="0.2">
      <c r="Q323" t="s">
        <v>420</v>
      </c>
    </row>
    <row r="324" spans="17:17" x14ac:dyDescent="0.2">
      <c r="Q324" t="s">
        <v>420</v>
      </c>
    </row>
    <row r="325" spans="17:17" x14ac:dyDescent="0.2">
      <c r="Q325" t="s">
        <v>420</v>
      </c>
    </row>
    <row r="326" spans="17:17" x14ac:dyDescent="0.2">
      <c r="Q326" t="s">
        <v>420</v>
      </c>
    </row>
    <row r="327" spans="17:17" x14ac:dyDescent="0.2">
      <c r="Q327" t="s">
        <v>420</v>
      </c>
    </row>
    <row r="328" spans="17:17" x14ac:dyDescent="0.2">
      <c r="Q328" t="s">
        <v>420</v>
      </c>
    </row>
    <row r="329" spans="17:17" x14ac:dyDescent="0.2">
      <c r="Q329" t="s">
        <v>420</v>
      </c>
    </row>
    <row r="330" spans="17:17" x14ac:dyDescent="0.2">
      <c r="Q330" t="s">
        <v>420</v>
      </c>
    </row>
    <row r="331" spans="17:17" x14ac:dyDescent="0.2">
      <c r="Q331" t="s">
        <v>420</v>
      </c>
    </row>
    <row r="332" spans="17:17" x14ac:dyDescent="0.2">
      <c r="Q332" t="s">
        <v>420</v>
      </c>
    </row>
    <row r="333" spans="17:17" x14ac:dyDescent="0.2">
      <c r="Q333" t="s">
        <v>420</v>
      </c>
    </row>
    <row r="334" spans="17:17" x14ac:dyDescent="0.2">
      <c r="Q334" t="s">
        <v>420</v>
      </c>
    </row>
    <row r="335" spans="17:17" x14ac:dyDescent="0.2">
      <c r="Q335" t="s">
        <v>420</v>
      </c>
    </row>
    <row r="336" spans="17:17" x14ac:dyDescent="0.2">
      <c r="Q336" t="s">
        <v>420</v>
      </c>
    </row>
    <row r="337" spans="17:17" x14ac:dyDescent="0.2">
      <c r="Q337" t="s">
        <v>420</v>
      </c>
    </row>
    <row r="338" spans="17:17" x14ac:dyDescent="0.2">
      <c r="Q338" t="s">
        <v>420</v>
      </c>
    </row>
    <row r="339" spans="17:17" x14ac:dyDescent="0.2">
      <c r="Q339" t="s">
        <v>420</v>
      </c>
    </row>
    <row r="340" spans="17:17" x14ac:dyDescent="0.2">
      <c r="Q340" t="s">
        <v>420</v>
      </c>
    </row>
    <row r="341" spans="17:17" x14ac:dyDescent="0.2">
      <c r="Q341" t="s">
        <v>420</v>
      </c>
    </row>
    <row r="342" spans="17:17" x14ac:dyDescent="0.2">
      <c r="Q342" t="s">
        <v>420</v>
      </c>
    </row>
    <row r="343" spans="17:17" x14ac:dyDescent="0.2">
      <c r="Q343" t="s">
        <v>420</v>
      </c>
    </row>
    <row r="344" spans="17:17" x14ac:dyDescent="0.2">
      <c r="Q344" t="s">
        <v>420</v>
      </c>
    </row>
    <row r="345" spans="17:17" x14ac:dyDescent="0.2">
      <c r="Q345" t="s">
        <v>420</v>
      </c>
    </row>
    <row r="346" spans="17:17" x14ac:dyDescent="0.2">
      <c r="Q346" t="s">
        <v>420</v>
      </c>
    </row>
    <row r="347" spans="17:17" x14ac:dyDescent="0.2">
      <c r="Q347" t="s">
        <v>420</v>
      </c>
    </row>
    <row r="348" spans="17:17" x14ac:dyDescent="0.2">
      <c r="Q348" t="s">
        <v>420</v>
      </c>
    </row>
    <row r="349" spans="17:17" x14ac:dyDescent="0.2">
      <c r="Q349" t="s">
        <v>420</v>
      </c>
    </row>
    <row r="350" spans="17:17" x14ac:dyDescent="0.2">
      <c r="Q350" t="s">
        <v>420</v>
      </c>
    </row>
    <row r="351" spans="17:17" x14ac:dyDescent="0.2">
      <c r="Q351" t="s">
        <v>420</v>
      </c>
    </row>
    <row r="352" spans="17:17" x14ac:dyDescent="0.2">
      <c r="Q352" t="s">
        <v>420</v>
      </c>
    </row>
    <row r="353" spans="17:17" x14ac:dyDescent="0.2">
      <c r="Q353" t="s">
        <v>420</v>
      </c>
    </row>
    <row r="354" spans="17:17" x14ac:dyDescent="0.2">
      <c r="Q354" t="s">
        <v>420</v>
      </c>
    </row>
    <row r="355" spans="17:17" x14ac:dyDescent="0.2">
      <c r="Q355" t="s">
        <v>420</v>
      </c>
    </row>
    <row r="356" spans="17:17" x14ac:dyDescent="0.2">
      <c r="Q356" t="s">
        <v>420</v>
      </c>
    </row>
    <row r="357" spans="17:17" x14ac:dyDescent="0.2">
      <c r="Q357" t="s">
        <v>420</v>
      </c>
    </row>
    <row r="358" spans="17:17" x14ac:dyDescent="0.2">
      <c r="Q358" t="s">
        <v>420</v>
      </c>
    </row>
    <row r="359" spans="17:17" x14ac:dyDescent="0.2">
      <c r="Q359" t="s">
        <v>420</v>
      </c>
    </row>
    <row r="360" spans="17:17" x14ac:dyDescent="0.2">
      <c r="Q360" t="s">
        <v>420</v>
      </c>
    </row>
    <row r="361" spans="17:17" x14ac:dyDescent="0.2">
      <c r="Q361" t="s">
        <v>420</v>
      </c>
    </row>
    <row r="362" spans="17:17" x14ac:dyDescent="0.2">
      <c r="Q362" t="s">
        <v>420</v>
      </c>
    </row>
    <row r="363" spans="17:17" x14ac:dyDescent="0.2">
      <c r="Q363" t="s">
        <v>420</v>
      </c>
    </row>
    <row r="364" spans="17:17" x14ac:dyDescent="0.2">
      <c r="Q364" t="s">
        <v>420</v>
      </c>
    </row>
    <row r="365" spans="17:17" x14ac:dyDescent="0.2">
      <c r="Q365" t="s">
        <v>420</v>
      </c>
    </row>
    <row r="366" spans="17:17" x14ac:dyDescent="0.2">
      <c r="Q366" t="s">
        <v>420</v>
      </c>
    </row>
    <row r="367" spans="17:17" x14ac:dyDescent="0.2">
      <c r="Q367" t="s">
        <v>420</v>
      </c>
    </row>
    <row r="368" spans="17:17" x14ac:dyDescent="0.2">
      <c r="Q368" t="s">
        <v>420</v>
      </c>
    </row>
    <row r="369" spans="17:17" x14ac:dyDescent="0.2">
      <c r="Q369" t="s">
        <v>420</v>
      </c>
    </row>
    <row r="370" spans="17:17" x14ac:dyDescent="0.2">
      <c r="Q370" t="s">
        <v>420</v>
      </c>
    </row>
    <row r="371" spans="17:17" x14ac:dyDescent="0.2">
      <c r="Q371" t="s">
        <v>420</v>
      </c>
    </row>
    <row r="372" spans="17:17" x14ac:dyDescent="0.2">
      <c r="Q372" t="s">
        <v>420</v>
      </c>
    </row>
    <row r="373" spans="17:17" x14ac:dyDescent="0.2">
      <c r="Q373" t="s">
        <v>420</v>
      </c>
    </row>
    <row r="374" spans="17:17" x14ac:dyDescent="0.2">
      <c r="Q374" t="s">
        <v>420</v>
      </c>
    </row>
    <row r="375" spans="17:17" x14ac:dyDescent="0.2">
      <c r="Q375" t="s">
        <v>420</v>
      </c>
    </row>
    <row r="376" spans="17:17" x14ac:dyDescent="0.2">
      <c r="Q376" t="s">
        <v>420</v>
      </c>
    </row>
    <row r="377" spans="17:17" x14ac:dyDescent="0.2">
      <c r="Q377" t="s">
        <v>420</v>
      </c>
    </row>
    <row r="378" spans="17:17" x14ac:dyDescent="0.2">
      <c r="Q378" t="s">
        <v>420</v>
      </c>
    </row>
    <row r="379" spans="17:17" x14ac:dyDescent="0.2">
      <c r="Q379" t="s">
        <v>420</v>
      </c>
    </row>
    <row r="380" spans="17:17" x14ac:dyDescent="0.2">
      <c r="Q380" t="s">
        <v>420</v>
      </c>
    </row>
    <row r="381" spans="17:17" x14ac:dyDescent="0.2">
      <c r="Q381" t="s">
        <v>420</v>
      </c>
    </row>
    <row r="382" spans="17:17" x14ac:dyDescent="0.2">
      <c r="Q382" t="s">
        <v>420</v>
      </c>
    </row>
    <row r="383" spans="17:17" x14ac:dyDescent="0.2">
      <c r="Q383" t="s">
        <v>420</v>
      </c>
    </row>
    <row r="384" spans="17:17" x14ac:dyDescent="0.2">
      <c r="Q384" t="s">
        <v>420</v>
      </c>
    </row>
    <row r="385" spans="17:17" x14ac:dyDescent="0.2">
      <c r="Q385" t="s">
        <v>420</v>
      </c>
    </row>
    <row r="386" spans="17:17" x14ac:dyDescent="0.2">
      <c r="Q386" t="s">
        <v>420</v>
      </c>
    </row>
    <row r="387" spans="17:17" x14ac:dyDescent="0.2">
      <c r="Q387" t="s">
        <v>420</v>
      </c>
    </row>
    <row r="388" spans="17:17" x14ac:dyDescent="0.2">
      <c r="Q388" t="s">
        <v>420</v>
      </c>
    </row>
    <row r="389" spans="17:17" x14ac:dyDescent="0.2">
      <c r="Q389" t="s">
        <v>420</v>
      </c>
    </row>
    <row r="390" spans="17:17" x14ac:dyDescent="0.2">
      <c r="Q390" t="s">
        <v>420</v>
      </c>
    </row>
    <row r="391" spans="17:17" x14ac:dyDescent="0.2">
      <c r="Q391" t="s">
        <v>420</v>
      </c>
    </row>
    <row r="392" spans="17:17" x14ac:dyDescent="0.2">
      <c r="Q392" t="s">
        <v>420</v>
      </c>
    </row>
    <row r="393" spans="17:17" x14ac:dyDescent="0.2">
      <c r="Q393" t="s">
        <v>420</v>
      </c>
    </row>
    <row r="394" spans="17:17" x14ac:dyDescent="0.2">
      <c r="Q394" t="s">
        <v>420</v>
      </c>
    </row>
    <row r="395" spans="17:17" x14ac:dyDescent="0.2">
      <c r="Q395" t="s">
        <v>420</v>
      </c>
    </row>
    <row r="396" spans="17:17" x14ac:dyDescent="0.2">
      <c r="Q396" t="s">
        <v>420</v>
      </c>
    </row>
    <row r="397" spans="17:17" x14ac:dyDescent="0.2">
      <c r="Q397" t="s">
        <v>420</v>
      </c>
    </row>
    <row r="398" spans="17:17" x14ac:dyDescent="0.2">
      <c r="Q398" t="s">
        <v>420</v>
      </c>
    </row>
    <row r="399" spans="17:17" x14ac:dyDescent="0.2">
      <c r="Q399" t="s">
        <v>420</v>
      </c>
    </row>
    <row r="400" spans="17:17" x14ac:dyDescent="0.2">
      <c r="Q400" t="s">
        <v>420</v>
      </c>
    </row>
    <row r="401" spans="17:17" x14ac:dyDescent="0.2">
      <c r="Q401" t="s">
        <v>420</v>
      </c>
    </row>
    <row r="402" spans="17:17" x14ac:dyDescent="0.2">
      <c r="Q402" t="s">
        <v>420</v>
      </c>
    </row>
    <row r="403" spans="17:17" x14ac:dyDescent="0.2">
      <c r="Q403" t="s">
        <v>420</v>
      </c>
    </row>
    <row r="404" spans="17:17" x14ac:dyDescent="0.2">
      <c r="Q404" t="s">
        <v>420</v>
      </c>
    </row>
    <row r="405" spans="17:17" x14ac:dyDescent="0.2">
      <c r="Q405" t="s">
        <v>420</v>
      </c>
    </row>
    <row r="406" spans="17:17" x14ac:dyDescent="0.2">
      <c r="Q406" t="s">
        <v>420</v>
      </c>
    </row>
    <row r="407" spans="17:17" x14ac:dyDescent="0.2">
      <c r="Q407" t="s">
        <v>420</v>
      </c>
    </row>
    <row r="408" spans="17:17" x14ac:dyDescent="0.2">
      <c r="Q408" t="s">
        <v>420</v>
      </c>
    </row>
    <row r="409" spans="17:17" x14ac:dyDescent="0.2">
      <c r="Q409" t="s">
        <v>420</v>
      </c>
    </row>
    <row r="410" spans="17:17" x14ac:dyDescent="0.2">
      <c r="Q410" t="s">
        <v>420</v>
      </c>
    </row>
    <row r="411" spans="17:17" x14ac:dyDescent="0.2">
      <c r="Q411" t="s">
        <v>420</v>
      </c>
    </row>
    <row r="412" spans="17:17" x14ac:dyDescent="0.2">
      <c r="Q412" t="s">
        <v>420</v>
      </c>
    </row>
    <row r="413" spans="17:17" x14ac:dyDescent="0.2">
      <c r="Q413" t="s">
        <v>420</v>
      </c>
    </row>
    <row r="414" spans="17:17" x14ac:dyDescent="0.2">
      <c r="Q414" t="s">
        <v>420</v>
      </c>
    </row>
    <row r="415" spans="17:17" x14ac:dyDescent="0.2">
      <c r="Q415" t="s">
        <v>420</v>
      </c>
    </row>
    <row r="416" spans="17:17" x14ac:dyDescent="0.2">
      <c r="Q416" t="s">
        <v>420</v>
      </c>
    </row>
    <row r="417" spans="17:17" x14ac:dyDescent="0.2">
      <c r="Q417" t="s">
        <v>420</v>
      </c>
    </row>
    <row r="418" spans="17:17" x14ac:dyDescent="0.2">
      <c r="Q418" t="s">
        <v>420</v>
      </c>
    </row>
    <row r="419" spans="17:17" x14ac:dyDescent="0.2">
      <c r="Q419" t="s">
        <v>420</v>
      </c>
    </row>
    <row r="420" spans="17:17" x14ac:dyDescent="0.2">
      <c r="Q420" t="s">
        <v>420</v>
      </c>
    </row>
    <row r="421" spans="17:17" x14ac:dyDescent="0.2">
      <c r="Q421" t="s">
        <v>420</v>
      </c>
    </row>
    <row r="422" spans="17:17" x14ac:dyDescent="0.2">
      <c r="Q422" t="s">
        <v>420</v>
      </c>
    </row>
    <row r="423" spans="17:17" x14ac:dyDescent="0.2">
      <c r="Q423" t="s">
        <v>420</v>
      </c>
    </row>
    <row r="424" spans="17:17" x14ac:dyDescent="0.2">
      <c r="Q424" t="s">
        <v>420</v>
      </c>
    </row>
    <row r="425" spans="17:17" x14ac:dyDescent="0.2">
      <c r="Q425" t="s">
        <v>420</v>
      </c>
    </row>
    <row r="426" spans="17:17" x14ac:dyDescent="0.2">
      <c r="Q426" t="s">
        <v>420</v>
      </c>
    </row>
    <row r="427" spans="17:17" x14ac:dyDescent="0.2">
      <c r="Q427" t="s">
        <v>420</v>
      </c>
    </row>
    <row r="428" spans="17:17" x14ac:dyDescent="0.2">
      <c r="Q428" t="s">
        <v>420</v>
      </c>
    </row>
    <row r="429" spans="17:17" x14ac:dyDescent="0.2">
      <c r="Q429" t="s">
        <v>420</v>
      </c>
    </row>
    <row r="430" spans="17:17" x14ac:dyDescent="0.2">
      <c r="Q430" t="s">
        <v>420</v>
      </c>
    </row>
    <row r="431" spans="17:17" x14ac:dyDescent="0.2">
      <c r="Q431" t="s">
        <v>420</v>
      </c>
    </row>
    <row r="432" spans="17:17" x14ac:dyDescent="0.2">
      <c r="Q432" t="s">
        <v>420</v>
      </c>
    </row>
    <row r="433" spans="17:17" x14ac:dyDescent="0.2">
      <c r="Q433" t="s">
        <v>420</v>
      </c>
    </row>
    <row r="434" spans="17:17" x14ac:dyDescent="0.2">
      <c r="Q434" t="s">
        <v>420</v>
      </c>
    </row>
    <row r="435" spans="17:17" x14ac:dyDescent="0.2">
      <c r="Q435" t="s">
        <v>420</v>
      </c>
    </row>
    <row r="436" spans="17:17" x14ac:dyDescent="0.2">
      <c r="Q436" t="s">
        <v>420</v>
      </c>
    </row>
    <row r="437" spans="17:17" x14ac:dyDescent="0.2">
      <c r="Q437" t="s">
        <v>420</v>
      </c>
    </row>
    <row r="438" spans="17:17" x14ac:dyDescent="0.2">
      <c r="Q438" t="s">
        <v>420</v>
      </c>
    </row>
    <row r="439" spans="17:17" x14ac:dyDescent="0.2">
      <c r="Q439" t="s">
        <v>420</v>
      </c>
    </row>
    <row r="440" spans="17:17" x14ac:dyDescent="0.2">
      <c r="Q440" t="s">
        <v>420</v>
      </c>
    </row>
    <row r="441" spans="17:17" x14ac:dyDescent="0.2">
      <c r="Q441" t="s">
        <v>420</v>
      </c>
    </row>
    <row r="442" spans="17:17" x14ac:dyDescent="0.2">
      <c r="Q442" t="s">
        <v>420</v>
      </c>
    </row>
    <row r="443" spans="17:17" x14ac:dyDescent="0.2">
      <c r="Q443" t="s">
        <v>420</v>
      </c>
    </row>
    <row r="444" spans="17:17" x14ac:dyDescent="0.2">
      <c r="Q444" t="s">
        <v>420</v>
      </c>
    </row>
    <row r="445" spans="17:17" x14ac:dyDescent="0.2">
      <c r="Q445" t="s">
        <v>420</v>
      </c>
    </row>
    <row r="446" spans="17:17" x14ac:dyDescent="0.2">
      <c r="Q446" t="s">
        <v>420</v>
      </c>
    </row>
    <row r="447" spans="17:17" x14ac:dyDescent="0.2">
      <c r="Q447" t="s">
        <v>420</v>
      </c>
    </row>
    <row r="448" spans="17:17" x14ac:dyDescent="0.2">
      <c r="Q448" t="s">
        <v>420</v>
      </c>
    </row>
    <row r="449" spans="17:17" x14ac:dyDescent="0.2">
      <c r="Q449" t="s">
        <v>420</v>
      </c>
    </row>
    <row r="450" spans="17:17" x14ac:dyDescent="0.2">
      <c r="Q450" t="s">
        <v>420</v>
      </c>
    </row>
    <row r="451" spans="17:17" x14ac:dyDescent="0.2">
      <c r="Q451" t="s">
        <v>420</v>
      </c>
    </row>
    <row r="452" spans="17:17" x14ac:dyDescent="0.2">
      <c r="Q452" t="s">
        <v>420</v>
      </c>
    </row>
    <row r="453" spans="17:17" x14ac:dyDescent="0.2">
      <c r="Q453" t="s">
        <v>420</v>
      </c>
    </row>
    <row r="454" spans="17:17" x14ac:dyDescent="0.2">
      <c r="Q454" t="s">
        <v>420</v>
      </c>
    </row>
    <row r="455" spans="17:17" x14ac:dyDescent="0.2">
      <c r="Q455" t="s">
        <v>420</v>
      </c>
    </row>
    <row r="456" spans="17:17" x14ac:dyDescent="0.2">
      <c r="Q456" t="s">
        <v>420</v>
      </c>
    </row>
    <row r="457" spans="17:17" x14ac:dyDescent="0.2">
      <c r="Q457" t="s">
        <v>420</v>
      </c>
    </row>
    <row r="458" spans="17:17" x14ac:dyDescent="0.2">
      <c r="Q458" t="s">
        <v>420</v>
      </c>
    </row>
    <row r="459" spans="17:17" x14ac:dyDescent="0.2">
      <c r="Q459" t="s">
        <v>420</v>
      </c>
    </row>
    <row r="460" spans="17:17" x14ac:dyDescent="0.2">
      <c r="Q460" t="s">
        <v>420</v>
      </c>
    </row>
    <row r="461" spans="17:17" x14ac:dyDescent="0.2">
      <c r="Q461" t="s">
        <v>420</v>
      </c>
    </row>
    <row r="462" spans="17:17" x14ac:dyDescent="0.2">
      <c r="Q462" t="s">
        <v>420</v>
      </c>
    </row>
    <row r="463" spans="17:17" x14ac:dyDescent="0.2">
      <c r="Q463" t="s">
        <v>420</v>
      </c>
    </row>
    <row r="464" spans="17:17" x14ac:dyDescent="0.2">
      <c r="Q464" t="s">
        <v>420</v>
      </c>
    </row>
    <row r="465" spans="17:17" x14ac:dyDescent="0.2">
      <c r="Q465" t="s">
        <v>420</v>
      </c>
    </row>
    <row r="466" spans="17:17" x14ac:dyDescent="0.2">
      <c r="Q466" t="s">
        <v>420</v>
      </c>
    </row>
    <row r="467" spans="17:17" x14ac:dyDescent="0.2">
      <c r="Q467" t="s">
        <v>420</v>
      </c>
    </row>
    <row r="468" spans="17:17" x14ac:dyDescent="0.2">
      <c r="Q468" t="s">
        <v>420</v>
      </c>
    </row>
    <row r="469" spans="17:17" x14ac:dyDescent="0.2">
      <c r="Q469" t="s">
        <v>420</v>
      </c>
    </row>
    <row r="470" spans="17:17" x14ac:dyDescent="0.2">
      <c r="Q470" t="s">
        <v>420</v>
      </c>
    </row>
    <row r="471" spans="17:17" x14ac:dyDescent="0.2">
      <c r="Q471" t="s">
        <v>420</v>
      </c>
    </row>
    <row r="472" spans="17:17" x14ac:dyDescent="0.2">
      <c r="Q472" t="s">
        <v>420</v>
      </c>
    </row>
    <row r="473" spans="17:17" x14ac:dyDescent="0.2">
      <c r="Q473" t="s">
        <v>420</v>
      </c>
    </row>
    <row r="474" spans="17:17" x14ac:dyDescent="0.2">
      <c r="Q474" t="s">
        <v>420</v>
      </c>
    </row>
    <row r="475" spans="17:17" x14ac:dyDescent="0.2">
      <c r="Q475" t="s">
        <v>420</v>
      </c>
    </row>
    <row r="476" spans="17:17" x14ac:dyDescent="0.2">
      <c r="Q476" t="s">
        <v>420</v>
      </c>
    </row>
    <row r="477" spans="17:17" x14ac:dyDescent="0.2">
      <c r="Q477" t="s">
        <v>420</v>
      </c>
    </row>
    <row r="478" spans="17:17" x14ac:dyDescent="0.2">
      <c r="Q478" t="s">
        <v>420</v>
      </c>
    </row>
    <row r="479" spans="17:17" x14ac:dyDescent="0.2">
      <c r="Q479" t="s">
        <v>420</v>
      </c>
    </row>
    <row r="480" spans="17:17" x14ac:dyDescent="0.2">
      <c r="Q480" t="s">
        <v>420</v>
      </c>
    </row>
    <row r="481" spans="17:17" x14ac:dyDescent="0.2">
      <c r="Q481" t="s">
        <v>420</v>
      </c>
    </row>
    <row r="482" spans="17:17" x14ac:dyDescent="0.2">
      <c r="Q482" t="s">
        <v>420</v>
      </c>
    </row>
    <row r="483" spans="17:17" x14ac:dyDescent="0.2">
      <c r="Q483" t="s">
        <v>420</v>
      </c>
    </row>
    <row r="484" spans="17:17" x14ac:dyDescent="0.2">
      <c r="Q484" t="s">
        <v>420</v>
      </c>
    </row>
    <row r="485" spans="17:17" x14ac:dyDescent="0.2">
      <c r="Q485" t="s">
        <v>420</v>
      </c>
    </row>
    <row r="486" spans="17:17" x14ac:dyDescent="0.2">
      <c r="Q486" t="s">
        <v>420</v>
      </c>
    </row>
    <row r="487" spans="17:17" x14ac:dyDescent="0.2">
      <c r="Q487" t="s">
        <v>420</v>
      </c>
    </row>
    <row r="488" spans="17:17" x14ac:dyDescent="0.2">
      <c r="Q488" t="s">
        <v>420</v>
      </c>
    </row>
    <row r="489" spans="17:17" x14ac:dyDescent="0.2">
      <c r="Q489" t="s">
        <v>420</v>
      </c>
    </row>
    <row r="490" spans="17:17" x14ac:dyDescent="0.2">
      <c r="Q490" t="s">
        <v>420</v>
      </c>
    </row>
    <row r="491" spans="17:17" x14ac:dyDescent="0.2">
      <c r="Q491" t="s">
        <v>420</v>
      </c>
    </row>
    <row r="492" spans="17:17" x14ac:dyDescent="0.2">
      <c r="Q492" t="s">
        <v>420</v>
      </c>
    </row>
    <row r="493" spans="17:17" x14ac:dyDescent="0.2">
      <c r="Q493" t="s">
        <v>420</v>
      </c>
    </row>
    <row r="494" spans="17:17" x14ac:dyDescent="0.2">
      <c r="Q494" t="s">
        <v>420</v>
      </c>
    </row>
    <row r="495" spans="17:17" x14ac:dyDescent="0.2">
      <c r="Q495" t="s">
        <v>420</v>
      </c>
    </row>
    <row r="496" spans="17:17" x14ac:dyDescent="0.2">
      <c r="Q496" t="s">
        <v>420</v>
      </c>
    </row>
    <row r="497" spans="17:17" x14ac:dyDescent="0.2">
      <c r="Q497" t="s">
        <v>420</v>
      </c>
    </row>
    <row r="498" spans="17:17" x14ac:dyDescent="0.2">
      <c r="Q498" t="s">
        <v>420</v>
      </c>
    </row>
    <row r="499" spans="17:17" x14ac:dyDescent="0.2">
      <c r="Q499" t="s">
        <v>420</v>
      </c>
    </row>
    <row r="500" spans="17:17" x14ac:dyDescent="0.2">
      <c r="Q500" t="s">
        <v>420</v>
      </c>
    </row>
    <row r="501" spans="17:17" x14ac:dyDescent="0.2">
      <c r="Q501" t="s">
        <v>420</v>
      </c>
    </row>
    <row r="502" spans="17:17" x14ac:dyDescent="0.2">
      <c r="Q502" t="s">
        <v>420</v>
      </c>
    </row>
    <row r="503" spans="17:17" x14ac:dyDescent="0.2">
      <c r="Q503" t="s">
        <v>420</v>
      </c>
    </row>
    <row r="504" spans="17:17" x14ac:dyDescent="0.2">
      <c r="Q504" t="s">
        <v>420</v>
      </c>
    </row>
    <row r="505" spans="17:17" x14ac:dyDescent="0.2">
      <c r="Q505" t="s">
        <v>420</v>
      </c>
    </row>
    <row r="506" spans="17:17" x14ac:dyDescent="0.2">
      <c r="Q506" t="s">
        <v>420</v>
      </c>
    </row>
    <row r="507" spans="17:17" x14ac:dyDescent="0.2">
      <c r="Q507" t="s">
        <v>420</v>
      </c>
    </row>
    <row r="508" spans="17:17" x14ac:dyDescent="0.2">
      <c r="Q508" t="s">
        <v>420</v>
      </c>
    </row>
    <row r="509" spans="17:17" x14ac:dyDescent="0.2">
      <c r="Q509" t="s">
        <v>420</v>
      </c>
    </row>
    <row r="510" spans="17:17" x14ac:dyDescent="0.2">
      <c r="Q510" t="s">
        <v>420</v>
      </c>
    </row>
    <row r="511" spans="17:17" x14ac:dyDescent="0.2">
      <c r="Q511" t="s">
        <v>420</v>
      </c>
    </row>
    <row r="512" spans="17:17" x14ac:dyDescent="0.2">
      <c r="Q512" t="s">
        <v>420</v>
      </c>
    </row>
    <row r="513" spans="17:17" x14ac:dyDescent="0.2">
      <c r="Q513" t="s">
        <v>420</v>
      </c>
    </row>
    <row r="514" spans="17:17" x14ac:dyDescent="0.2">
      <c r="Q514" t="s">
        <v>420</v>
      </c>
    </row>
    <row r="515" spans="17:17" x14ac:dyDescent="0.2">
      <c r="Q515" t="s">
        <v>420</v>
      </c>
    </row>
    <row r="516" spans="17:17" x14ac:dyDescent="0.2">
      <c r="Q516" t="s">
        <v>420</v>
      </c>
    </row>
    <row r="517" spans="17:17" x14ac:dyDescent="0.2">
      <c r="Q517" t="s">
        <v>420</v>
      </c>
    </row>
    <row r="518" spans="17:17" x14ac:dyDescent="0.2">
      <c r="Q518" t="s">
        <v>420</v>
      </c>
    </row>
    <row r="519" spans="17:17" x14ac:dyDescent="0.2">
      <c r="Q519" t="s">
        <v>420</v>
      </c>
    </row>
    <row r="520" spans="17:17" x14ac:dyDescent="0.2">
      <c r="Q520" t="s">
        <v>420</v>
      </c>
    </row>
    <row r="521" spans="17:17" x14ac:dyDescent="0.2">
      <c r="Q521" t="s">
        <v>420</v>
      </c>
    </row>
    <row r="522" spans="17:17" x14ac:dyDescent="0.2">
      <c r="Q522" t="s">
        <v>420</v>
      </c>
    </row>
    <row r="523" spans="17:17" x14ac:dyDescent="0.2">
      <c r="Q523" t="s">
        <v>420</v>
      </c>
    </row>
    <row r="524" spans="17:17" x14ac:dyDescent="0.2">
      <c r="Q524" t="s">
        <v>420</v>
      </c>
    </row>
    <row r="525" spans="17:17" x14ac:dyDescent="0.2">
      <c r="Q525" t="s">
        <v>420</v>
      </c>
    </row>
    <row r="526" spans="17:17" x14ac:dyDescent="0.2">
      <c r="Q526" t="s">
        <v>420</v>
      </c>
    </row>
    <row r="527" spans="17:17" x14ac:dyDescent="0.2">
      <c r="Q527" t="s">
        <v>420</v>
      </c>
    </row>
    <row r="528" spans="17:17" x14ac:dyDescent="0.2">
      <c r="Q528" t="s">
        <v>420</v>
      </c>
    </row>
    <row r="529" spans="17:17" x14ac:dyDescent="0.2">
      <c r="Q529" t="s">
        <v>420</v>
      </c>
    </row>
    <row r="530" spans="17:17" x14ac:dyDescent="0.2">
      <c r="Q530" t="s">
        <v>420</v>
      </c>
    </row>
    <row r="531" spans="17:17" x14ac:dyDescent="0.2">
      <c r="Q531" t="s">
        <v>420</v>
      </c>
    </row>
    <row r="532" spans="17:17" x14ac:dyDescent="0.2">
      <c r="Q532" t="s">
        <v>420</v>
      </c>
    </row>
    <row r="533" spans="17:17" x14ac:dyDescent="0.2">
      <c r="Q533" t="s">
        <v>420</v>
      </c>
    </row>
    <row r="534" spans="17:17" x14ac:dyDescent="0.2">
      <c r="Q534" t="s">
        <v>420</v>
      </c>
    </row>
    <row r="535" spans="17:17" x14ac:dyDescent="0.2">
      <c r="Q535" t="s">
        <v>420</v>
      </c>
    </row>
    <row r="536" spans="17:17" x14ac:dyDescent="0.2">
      <c r="Q536" t="s">
        <v>420</v>
      </c>
    </row>
    <row r="537" spans="17:17" x14ac:dyDescent="0.2">
      <c r="Q537" t="s">
        <v>420</v>
      </c>
    </row>
    <row r="538" spans="17:17" x14ac:dyDescent="0.2">
      <c r="Q538" t="s">
        <v>420</v>
      </c>
    </row>
    <row r="539" spans="17:17" x14ac:dyDescent="0.2">
      <c r="Q539" t="s">
        <v>420</v>
      </c>
    </row>
    <row r="540" spans="17:17" x14ac:dyDescent="0.2">
      <c r="Q540" t="s">
        <v>420</v>
      </c>
    </row>
    <row r="541" spans="17:17" x14ac:dyDescent="0.2">
      <c r="Q541" t="s">
        <v>420</v>
      </c>
    </row>
    <row r="542" spans="17:17" x14ac:dyDescent="0.2">
      <c r="Q542" t="s">
        <v>420</v>
      </c>
    </row>
    <row r="543" spans="17:17" x14ac:dyDescent="0.2">
      <c r="Q543" t="s">
        <v>420</v>
      </c>
    </row>
    <row r="544" spans="17:17" x14ac:dyDescent="0.2">
      <c r="Q544" t="s">
        <v>420</v>
      </c>
    </row>
    <row r="545" spans="17:17" x14ac:dyDescent="0.2">
      <c r="Q545" t="s">
        <v>420</v>
      </c>
    </row>
    <row r="546" spans="17:17" x14ac:dyDescent="0.2">
      <c r="Q546" t="s">
        <v>420</v>
      </c>
    </row>
    <row r="547" spans="17:17" x14ac:dyDescent="0.2">
      <c r="Q547" t="s">
        <v>420</v>
      </c>
    </row>
    <row r="548" spans="17:17" x14ac:dyDescent="0.2">
      <c r="Q548" t="s">
        <v>420</v>
      </c>
    </row>
    <row r="549" spans="17:17" x14ac:dyDescent="0.2">
      <c r="Q549" t="s">
        <v>420</v>
      </c>
    </row>
    <row r="550" spans="17:17" x14ac:dyDescent="0.2">
      <c r="Q550" t="s">
        <v>420</v>
      </c>
    </row>
    <row r="551" spans="17:17" x14ac:dyDescent="0.2">
      <c r="Q551" t="s">
        <v>420</v>
      </c>
    </row>
    <row r="552" spans="17:17" x14ac:dyDescent="0.2">
      <c r="Q552" t="s">
        <v>420</v>
      </c>
    </row>
    <row r="553" spans="17:17" x14ac:dyDescent="0.2">
      <c r="Q553" t="s">
        <v>420</v>
      </c>
    </row>
    <row r="554" spans="17:17" x14ac:dyDescent="0.2">
      <c r="Q554" t="s">
        <v>420</v>
      </c>
    </row>
    <row r="555" spans="17:17" x14ac:dyDescent="0.2">
      <c r="Q555" t="s">
        <v>420</v>
      </c>
    </row>
    <row r="556" spans="17:17" x14ac:dyDescent="0.2">
      <c r="Q556" t="s">
        <v>420</v>
      </c>
    </row>
    <row r="557" spans="17:17" x14ac:dyDescent="0.2">
      <c r="Q557" t="s">
        <v>420</v>
      </c>
    </row>
    <row r="558" spans="17:17" x14ac:dyDescent="0.2">
      <c r="Q558" t="s">
        <v>420</v>
      </c>
    </row>
    <row r="559" spans="17:17" x14ac:dyDescent="0.2">
      <c r="Q559" t="s">
        <v>420</v>
      </c>
    </row>
    <row r="560" spans="17:17" x14ac:dyDescent="0.2">
      <c r="Q560" t="s">
        <v>420</v>
      </c>
    </row>
    <row r="561" spans="17:17" x14ac:dyDescent="0.2">
      <c r="Q561" t="s">
        <v>420</v>
      </c>
    </row>
    <row r="562" spans="17:17" x14ac:dyDescent="0.2">
      <c r="Q562" t="s">
        <v>420</v>
      </c>
    </row>
    <row r="563" spans="17:17" x14ac:dyDescent="0.2">
      <c r="Q563" t="s">
        <v>420</v>
      </c>
    </row>
    <row r="564" spans="17:17" x14ac:dyDescent="0.2">
      <c r="Q564" t="s">
        <v>420</v>
      </c>
    </row>
    <row r="565" spans="17:17" x14ac:dyDescent="0.2">
      <c r="Q565" t="s">
        <v>420</v>
      </c>
    </row>
    <row r="566" spans="17:17" x14ac:dyDescent="0.2">
      <c r="Q566" t="s">
        <v>420</v>
      </c>
    </row>
    <row r="567" spans="17:17" x14ac:dyDescent="0.2">
      <c r="Q567" t="s">
        <v>420</v>
      </c>
    </row>
    <row r="568" spans="17:17" x14ac:dyDescent="0.2">
      <c r="Q568" t="s">
        <v>420</v>
      </c>
    </row>
    <row r="569" spans="17:17" x14ac:dyDescent="0.2">
      <c r="Q569" t="s">
        <v>420</v>
      </c>
    </row>
    <row r="570" spans="17:17" x14ac:dyDescent="0.2">
      <c r="Q570" t="s">
        <v>420</v>
      </c>
    </row>
    <row r="571" spans="17:17" x14ac:dyDescent="0.2">
      <c r="Q571" t="s">
        <v>420</v>
      </c>
    </row>
    <row r="572" spans="17:17" x14ac:dyDescent="0.2">
      <c r="Q572" t="s">
        <v>420</v>
      </c>
    </row>
    <row r="573" spans="17:17" x14ac:dyDescent="0.2">
      <c r="Q573" t="s">
        <v>420</v>
      </c>
    </row>
    <row r="574" spans="17:17" x14ac:dyDescent="0.2">
      <c r="Q574" t="s">
        <v>420</v>
      </c>
    </row>
    <row r="575" spans="17:17" x14ac:dyDescent="0.2">
      <c r="Q575" t="s">
        <v>420</v>
      </c>
    </row>
    <row r="576" spans="17:17" x14ac:dyDescent="0.2">
      <c r="Q576" t="s">
        <v>420</v>
      </c>
    </row>
    <row r="577" spans="17:17" x14ac:dyDescent="0.2">
      <c r="Q577" t="s">
        <v>420</v>
      </c>
    </row>
    <row r="578" spans="17:17" x14ac:dyDescent="0.2">
      <c r="Q578" t="s">
        <v>420</v>
      </c>
    </row>
    <row r="579" spans="17:17" x14ac:dyDescent="0.2">
      <c r="Q579" t="s">
        <v>420</v>
      </c>
    </row>
    <row r="580" spans="17:17" x14ac:dyDescent="0.2">
      <c r="Q580" t="s">
        <v>420</v>
      </c>
    </row>
    <row r="581" spans="17:17" x14ac:dyDescent="0.2">
      <c r="Q581" t="s">
        <v>420</v>
      </c>
    </row>
    <row r="582" spans="17:17" x14ac:dyDescent="0.2">
      <c r="Q582" t="s">
        <v>420</v>
      </c>
    </row>
    <row r="583" spans="17:17" x14ac:dyDescent="0.2">
      <c r="Q583" t="s">
        <v>420</v>
      </c>
    </row>
    <row r="584" spans="17:17" x14ac:dyDescent="0.2">
      <c r="Q584" t="s">
        <v>420</v>
      </c>
    </row>
    <row r="585" spans="17:17" x14ac:dyDescent="0.2">
      <c r="Q585" t="s">
        <v>420</v>
      </c>
    </row>
    <row r="586" spans="17:17" x14ac:dyDescent="0.2">
      <c r="Q586" t="s">
        <v>420</v>
      </c>
    </row>
    <row r="587" spans="17:17" x14ac:dyDescent="0.2">
      <c r="Q587" t="s">
        <v>420</v>
      </c>
    </row>
    <row r="588" spans="17:17" x14ac:dyDescent="0.2">
      <c r="Q588" t="s">
        <v>420</v>
      </c>
    </row>
    <row r="589" spans="17:17" x14ac:dyDescent="0.2">
      <c r="Q589" t="s">
        <v>420</v>
      </c>
    </row>
    <row r="590" spans="17:17" x14ac:dyDescent="0.2">
      <c r="Q590" t="s">
        <v>420</v>
      </c>
    </row>
    <row r="591" spans="17:17" x14ac:dyDescent="0.2">
      <c r="Q591" t="s">
        <v>420</v>
      </c>
    </row>
    <row r="592" spans="17:17" x14ac:dyDescent="0.2">
      <c r="Q592" t="s">
        <v>420</v>
      </c>
    </row>
    <row r="593" spans="17:17" x14ac:dyDescent="0.2">
      <c r="Q593" t="s">
        <v>420</v>
      </c>
    </row>
    <row r="594" spans="17:17" x14ac:dyDescent="0.2">
      <c r="Q594" t="s">
        <v>420</v>
      </c>
    </row>
    <row r="595" spans="17:17" x14ac:dyDescent="0.2">
      <c r="Q595" t="s">
        <v>420</v>
      </c>
    </row>
    <row r="596" spans="17:17" x14ac:dyDescent="0.2">
      <c r="Q596" t="s">
        <v>420</v>
      </c>
    </row>
    <row r="597" spans="17:17" x14ac:dyDescent="0.2">
      <c r="Q597" t="s">
        <v>420</v>
      </c>
    </row>
    <row r="598" spans="17:17" x14ac:dyDescent="0.2">
      <c r="Q598" t="s">
        <v>420</v>
      </c>
    </row>
    <row r="599" spans="17:17" x14ac:dyDescent="0.2">
      <c r="Q599" t="s">
        <v>420</v>
      </c>
    </row>
    <row r="600" spans="17:17" x14ac:dyDescent="0.2">
      <c r="Q600" t="s">
        <v>420</v>
      </c>
    </row>
    <row r="601" spans="17:17" x14ac:dyDescent="0.2">
      <c r="Q601" t="s">
        <v>420</v>
      </c>
    </row>
    <row r="602" spans="17:17" x14ac:dyDescent="0.2">
      <c r="Q602" t="s">
        <v>420</v>
      </c>
    </row>
    <row r="603" spans="17:17" x14ac:dyDescent="0.2">
      <c r="Q603" t="s">
        <v>420</v>
      </c>
    </row>
    <row r="604" spans="17:17" x14ac:dyDescent="0.2">
      <c r="Q604" t="s">
        <v>420</v>
      </c>
    </row>
    <row r="605" spans="17:17" x14ac:dyDescent="0.2">
      <c r="Q605" t="s">
        <v>420</v>
      </c>
    </row>
    <row r="606" spans="17:17" x14ac:dyDescent="0.2">
      <c r="Q606" t="s">
        <v>420</v>
      </c>
    </row>
    <row r="607" spans="17:17" x14ac:dyDescent="0.2">
      <c r="Q607" t="s">
        <v>420</v>
      </c>
    </row>
    <row r="608" spans="17:17" x14ac:dyDescent="0.2">
      <c r="Q608" t="s">
        <v>420</v>
      </c>
    </row>
    <row r="609" spans="17:17" x14ac:dyDescent="0.2">
      <c r="Q609" t="s">
        <v>420</v>
      </c>
    </row>
    <row r="610" spans="17:17" x14ac:dyDescent="0.2">
      <c r="Q610" t="s">
        <v>420</v>
      </c>
    </row>
    <row r="611" spans="17:17" x14ac:dyDescent="0.2">
      <c r="Q611" t="s">
        <v>420</v>
      </c>
    </row>
    <row r="612" spans="17:17" x14ac:dyDescent="0.2">
      <c r="Q612" t="s">
        <v>420</v>
      </c>
    </row>
    <row r="613" spans="17:17" x14ac:dyDescent="0.2">
      <c r="Q613" t="s">
        <v>420</v>
      </c>
    </row>
    <row r="614" spans="17:17" x14ac:dyDescent="0.2">
      <c r="Q614" t="s">
        <v>420</v>
      </c>
    </row>
    <row r="615" spans="17:17" x14ac:dyDescent="0.2">
      <c r="Q615" t="s">
        <v>420</v>
      </c>
    </row>
    <row r="616" spans="17:17" x14ac:dyDescent="0.2">
      <c r="Q616" t="s">
        <v>420</v>
      </c>
    </row>
    <row r="617" spans="17:17" x14ac:dyDescent="0.2">
      <c r="Q617" t="s">
        <v>420</v>
      </c>
    </row>
    <row r="618" spans="17:17" x14ac:dyDescent="0.2">
      <c r="Q618" t="s">
        <v>420</v>
      </c>
    </row>
    <row r="619" spans="17:17" x14ac:dyDescent="0.2">
      <c r="Q619" t="s">
        <v>420</v>
      </c>
    </row>
    <row r="620" spans="17:17" x14ac:dyDescent="0.2">
      <c r="Q620" t="s">
        <v>420</v>
      </c>
    </row>
    <row r="621" spans="17:17" x14ac:dyDescent="0.2">
      <c r="Q621" t="s">
        <v>420</v>
      </c>
    </row>
    <row r="622" spans="17:17" x14ac:dyDescent="0.2">
      <c r="Q622" t="s">
        <v>420</v>
      </c>
    </row>
    <row r="623" spans="17:17" x14ac:dyDescent="0.2">
      <c r="Q623" t="s">
        <v>420</v>
      </c>
    </row>
    <row r="624" spans="17:17" x14ac:dyDescent="0.2">
      <c r="Q624" t="s">
        <v>420</v>
      </c>
    </row>
    <row r="625" spans="17:17" x14ac:dyDescent="0.2">
      <c r="Q625" t="s">
        <v>420</v>
      </c>
    </row>
    <row r="626" spans="17:17" x14ac:dyDescent="0.2">
      <c r="Q626" t="s">
        <v>420</v>
      </c>
    </row>
    <row r="627" spans="17:17" x14ac:dyDescent="0.2">
      <c r="Q627" t="s">
        <v>420</v>
      </c>
    </row>
    <row r="628" spans="17:17" x14ac:dyDescent="0.2">
      <c r="Q628" t="s">
        <v>420</v>
      </c>
    </row>
    <row r="629" spans="17:17" x14ac:dyDescent="0.2">
      <c r="Q629" t="s">
        <v>420</v>
      </c>
    </row>
    <row r="630" spans="17:17" x14ac:dyDescent="0.2">
      <c r="Q630" t="s">
        <v>420</v>
      </c>
    </row>
    <row r="631" spans="17:17" x14ac:dyDescent="0.2">
      <c r="Q631" t="s">
        <v>420</v>
      </c>
    </row>
    <row r="632" spans="17:17" x14ac:dyDescent="0.2">
      <c r="Q632" t="s">
        <v>420</v>
      </c>
    </row>
    <row r="633" spans="17:17" x14ac:dyDescent="0.2">
      <c r="Q633" t="s">
        <v>420</v>
      </c>
    </row>
    <row r="634" spans="17:17" x14ac:dyDescent="0.2">
      <c r="Q634" t="s">
        <v>420</v>
      </c>
    </row>
    <row r="635" spans="17:17" x14ac:dyDescent="0.2">
      <c r="Q635" t="s">
        <v>420</v>
      </c>
    </row>
    <row r="636" spans="17:17" x14ac:dyDescent="0.2">
      <c r="Q636" t="s">
        <v>420</v>
      </c>
    </row>
    <row r="637" spans="17:17" x14ac:dyDescent="0.2">
      <c r="Q637" t="s">
        <v>420</v>
      </c>
    </row>
    <row r="638" spans="17:17" x14ac:dyDescent="0.2">
      <c r="Q638" t="s">
        <v>420</v>
      </c>
    </row>
    <row r="639" spans="17:17" x14ac:dyDescent="0.2">
      <c r="Q639" t="s">
        <v>420</v>
      </c>
    </row>
    <row r="640" spans="17:17" x14ac:dyDescent="0.2">
      <c r="Q640" t="s">
        <v>420</v>
      </c>
    </row>
    <row r="641" spans="17:17" x14ac:dyDescent="0.2">
      <c r="Q641" t="s">
        <v>420</v>
      </c>
    </row>
    <row r="642" spans="17:17" x14ac:dyDescent="0.2">
      <c r="Q642" t="s">
        <v>420</v>
      </c>
    </row>
    <row r="643" spans="17:17" x14ac:dyDescent="0.2">
      <c r="Q643" t="s">
        <v>420</v>
      </c>
    </row>
    <row r="644" spans="17:17" x14ac:dyDescent="0.2">
      <c r="Q644" t="s">
        <v>420</v>
      </c>
    </row>
    <row r="645" spans="17:17" x14ac:dyDescent="0.2">
      <c r="Q645" t="s">
        <v>420</v>
      </c>
    </row>
    <row r="646" spans="17:17" x14ac:dyDescent="0.2">
      <c r="Q646" t="s">
        <v>420</v>
      </c>
    </row>
    <row r="647" spans="17:17" x14ac:dyDescent="0.2">
      <c r="Q647" t="s">
        <v>420</v>
      </c>
    </row>
    <row r="648" spans="17:17" x14ac:dyDescent="0.2">
      <c r="Q648" t="s">
        <v>420</v>
      </c>
    </row>
    <row r="649" spans="17:17" x14ac:dyDescent="0.2">
      <c r="Q649" t="s">
        <v>420</v>
      </c>
    </row>
    <row r="650" spans="17:17" x14ac:dyDescent="0.2">
      <c r="Q650" t="s">
        <v>420</v>
      </c>
    </row>
    <row r="651" spans="17:17" x14ac:dyDescent="0.2">
      <c r="Q651" t="s">
        <v>420</v>
      </c>
    </row>
    <row r="652" spans="17:17" x14ac:dyDescent="0.2">
      <c r="Q652" t="s">
        <v>420</v>
      </c>
    </row>
    <row r="653" spans="17:17" x14ac:dyDescent="0.2">
      <c r="Q653" t="s">
        <v>420</v>
      </c>
    </row>
    <row r="654" spans="17:17" x14ac:dyDescent="0.2">
      <c r="Q654" t="s">
        <v>420</v>
      </c>
    </row>
    <row r="655" spans="17:17" x14ac:dyDescent="0.2">
      <c r="Q655" t="s">
        <v>420</v>
      </c>
    </row>
    <row r="656" spans="17:17" x14ac:dyDescent="0.2">
      <c r="Q656" t="s">
        <v>420</v>
      </c>
    </row>
    <row r="657" spans="17:17" x14ac:dyDescent="0.2">
      <c r="Q657" t="s">
        <v>420</v>
      </c>
    </row>
    <row r="658" spans="17:17" x14ac:dyDescent="0.2">
      <c r="Q658" t="s">
        <v>420</v>
      </c>
    </row>
    <row r="659" spans="17:17" x14ac:dyDescent="0.2">
      <c r="Q659" t="s">
        <v>420</v>
      </c>
    </row>
    <row r="660" spans="17:17" x14ac:dyDescent="0.2">
      <c r="Q660" t="s">
        <v>420</v>
      </c>
    </row>
    <row r="661" spans="17:17" x14ac:dyDescent="0.2">
      <c r="Q661" t="s">
        <v>420</v>
      </c>
    </row>
    <row r="662" spans="17:17" x14ac:dyDescent="0.2">
      <c r="Q662" t="s">
        <v>420</v>
      </c>
    </row>
    <row r="663" spans="17:17" x14ac:dyDescent="0.2">
      <c r="Q663" t="s">
        <v>420</v>
      </c>
    </row>
    <row r="664" spans="17:17" x14ac:dyDescent="0.2">
      <c r="Q664" t="s">
        <v>420</v>
      </c>
    </row>
    <row r="665" spans="17:17" x14ac:dyDescent="0.2">
      <c r="Q665" t="s">
        <v>420</v>
      </c>
    </row>
    <row r="666" spans="17:17" x14ac:dyDescent="0.2">
      <c r="Q666" t="s">
        <v>420</v>
      </c>
    </row>
    <row r="667" spans="17:17" x14ac:dyDescent="0.2">
      <c r="Q667" t="s">
        <v>420</v>
      </c>
    </row>
    <row r="668" spans="17:17" x14ac:dyDescent="0.2">
      <c r="Q668" t="s">
        <v>420</v>
      </c>
    </row>
    <row r="669" spans="17:17" x14ac:dyDescent="0.2">
      <c r="Q669" t="s">
        <v>420</v>
      </c>
    </row>
    <row r="670" spans="17:17" x14ac:dyDescent="0.2">
      <c r="Q670" t="s">
        <v>420</v>
      </c>
    </row>
    <row r="671" spans="17:17" x14ac:dyDescent="0.2">
      <c r="Q671" t="s">
        <v>420</v>
      </c>
    </row>
    <row r="672" spans="17:17" x14ac:dyDescent="0.2">
      <c r="Q672" t="s">
        <v>420</v>
      </c>
    </row>
    <row r="673" spans="17:17" x14ac:dyDescent="0.2">
      <c r="Q673" t="s">
        <v>420</v>
      </c>
    </row>
    <row r="674" spans="17:17" x14ac:dyDescent="0.2">
      <c r="Q674" t="s">
        <v>420</v>
      </c>
    </row>
    <row r="675" spans="17:17" x14ac:dyDescent="0.2">
      <c r="Q675" t="s">
        <v>420</v>
      </c>
    </row>
    <row r="676" spans="17:17" x14ac:dyDescent="0.2">
      <c r="Q676" t="s">
        <v>420</v>
      </c>
    </row>
    <row r="677" spans="17:17" x14ac:dyDescent="0.2">
      <c r="Q677" t="s">
        <v>420</v>
      </c>
    </row>
    <row r="678" spans="17:17" x14ac:dyDescent="0.2">
      <c r="Q678" t="s">
        <v>420</v>
      </c>
    </row>
    <row r="679" spans="17:17" x14ac:dyDescent="0.2">
      <c r="Q679" t="s">
        <v>420</v>
      </c>
    </row>
    <row r="680" spans="17:17" x14ac:dyDescent="0.2">
      <c r="Q680" t="s">
        <v>420</v>
      </c>
    </row>
    <row r="681" spans="17:17" x14ac:dyDescent="0.2">
      <c r="Q681" t="s">
        <v>420</v>
      </c>
    </row>
    <row r="682" spans="17:17" x14ac:dyDescent="0.2">
      <c r="Q682" t="s">
        <v>420</v>
      </c>
    </row>
    <row r="683" spans="17:17" x14ac:dyDescent="0.2">
      <c r="Q683" t="s">
        <v>420</v>
      </c>
    </row>
    <row r="684" spans="17:17" x14ac:dyDescent="0.2">
      <c r="Q684" t="s">
        <v>420</v>
      </c>
    </row>
    <row r="685" spans="17:17" x14ac:dyDescent="0.2">
      <c r="Q685" t="s">
        <v>420</v>
      </c>
    </row>
    <row r="686" spans="17:17" x14ac:dyDescent="0.2">
      <c r="Q686" t="s">
        <v>420</v>
      </c>
    </row>
    <row r="687" spans="17:17" x14ac:dyDescent="0.2">
      <c r="Q687" t="s">
        <v>420</v>
      </c>
    </row>
    <row r="688" spans="17:17" x14ac:dyDescent="0.2">
      <c r="Q688" t="s">
        <v>420</v>
      </c>
    </row>
    <row r="689" spans="17:17" x14ac:dyDescent="0.2">
      <c r="Q689" t="s">
        <v>420</v>
      </c>
    </row>
    <row r="690" spans="17:17" x14ac:dyDescent="0.2">
      <c r="Q690" t="s">
        <v>420</v>
      </c>
    </row>
    <row r="691" spans="17:17" x14ac:dyDescent="0.2">
      <c r="Q691" t="s">
        <v>420</v>
      </c>
    </row>
    <row r="692" spans="17:17" x14ac:dyDescent="0.2">
      <c r="Q692" t="s">
        <v>420</v>
      </c>
    </row>
    <row r="693" spans="17:17" x14ac:dyDescent="0.2">
      <c r="Q693" t="s">
        <v>420</v>
      </c>
    </row>
    <row r="694" spans="17:17" x14ac:dyDescent="0.2">
      <c r="Q694" t="s">
        <v>420</v>
      </c>
    </row>
    <row r="695" spans="17:17" x14ac:dyDescent="0.2">
      <c r="Q695" t="s">
        <v>420</v>
      </c>
    </row>
    <row r="696" spans="17:17" x14ac:dyDescent="0.2">
      <c r="Q696" t="s">
        <v>420</v>
      </c>
    </row>
    <row r="697" spans="17:17" x14ac:dyDescent="0.2">
      <c r="Q697" t="s">
        <v>420</v>
      </c>
    </row>
    <row r="698" spans="17:17" x14ac:dyDescent="0.2">
      <c r="Q698" t="s">
        <v>420</v>
      </c>
    </row>
    <row r="699" spans="17:17" x14ac:dyDescent="0.2">
      <c r="Q699" t="s">
        <v>420</v>
      </c>
    </row>
    <row r="700" spans="17:17" x14ac:dyDescent="0.2">
      <c r="Q700" t="s">
        <v>420</v>
      </c>
    </row>
    <row r="701" spans="17:17" x14ac:dyDescent="0.2">
      <c r="Q701" t="s">
        <v>420</v>
      </c>
    </row>
    <row r="702" spans="17:17" x14ac:dyDescent="0.2">
      <c r="Q702" t="s">
        <v>420</v>
      </c>
    </row>
    <row r="703" spans="17:17" x14ac:dyDescent="0.2">
      <c r="Q703" t="s">
        <v>420</v>
      </c>
    </row>
    <row r="704" spans="17:17" x14ac:dyDescent="0.2">
      <c r="Q704" t="s">
        <v>420</v>
      </c>
    </row>
    <row r="705" spans="17:17" x14ac:dyDescent="0.2">
      <c r="Q705" t="s">
        <v>420</v>
      </c>
    </row>
    <row r="706" spans="17:17" x14ac:dyDescent="0.2">
      <c r="Q706" t="s">
        <v>420</v>
      </c>
    </row>
    <row r="707" spans="17:17" x14ac:dyDescent="0.2">
      <c r="Q707" t="s">
        <v>420</v>
      </c>
    </row>
    <row r="708" spans="17:17" x14ac:dyDescent="0.2">
      <c r="Q708" t="s">
        <v>420</v>
      </c>
    </row>
    <row r="709" spans="17:17" x14ac:dyDescent="0.2">
      <c r="Q709" t="s">
        <v>420</v>
      </c>
    </row>
    <row r="710" spans="17:17" x14ac:dyDescent="0.2">
      <c r="Q710" t="s">
        <v>420</v>
      </c>
    </row>
    <row r="711" spans="17:17" x14ac:dyDescent="0.2">
      <c r="Q711" t="s">
        <v>420</v>
      </c>
    </row>
    <row r="712" spans="17:17" x14ac:dyDescent="0.2">
      <c r="Q712" t="s">
        <v>420</v>
      </c>
    </row>
    <row r="713" spans="17:17" x14ac:dyDescent="0.2">
      <c r="Q713" t="s">
        <v>420</v>
      </c>
    </row>
    <row r="714" spans="17:17" x14ac:dyDescent="0.2">
      <c r="Q714" t="s">
        <v>420</v>
      </c>
    </row>
    <row r="715" spans="17:17" x14ac:dyDescent="0.2">
      <c r="Q715" t="s">
        <v>420</v>
      </c>
    </row>
    <row r="716" spans="17:17" x14ac:dyDescent="0.2">
      <c r="Q716" t="s">
        <v>420</v>
      </c>
    </row>
    <row r="717" spans="17:17" x14ac:dyDescent="0.2">
      <c r="Q717" t="s">
        <v>420</v>
      </c>
    </row>
    <row r="718" spans="17:17" x14ac:dyDescent="0.2">
      <c r="Q718" t="s">
        <v>420</v>
      </c>
    </row>
    <row r="719" spans="17:17" x14ac:dyDescent="0.2">
      <c r="Q719" t="s">
        <v>420</v>
      </c>
    </row>
    <row r="720" spans="17:17" x14ac:dyDescent="0.2">
      <c r="Q720" t="s">
        <v>420</v>
      </c>
    </row>
    <row r="721" spans="17:17" x14ac:dyDescent="0.2">
      <c r="Q721" t="s">
        <v>420</v>
      </c>
    </row>
    <row r="722" spans="17:17" x14ac:dyDescent="0.2">
      <c r="Q722" t="s">
        <v>420</v>
      </c>
    </row>
    <row r="723" spans="17:17" x14ac:dyDescent="0.2">
      <c r="Q723" t="s">
        <v>420</v>
      </c>
    </row>
    <row r="724" spans="17:17" x14ac:dyDescent="0.2">
      <c r="Q724" t="s">
        <v>420</v>
      </c>
    </row>
    <row r="725" spans="17:17" x14ac:dyDescent="0.2">
      <c r="Q725" t="s">
        <v>420</v>
      </c>
    </row>
    <row r="726" spans="17:17" x14ac:dyDescent="0.2">
      <c r="Q726" t="s">
        <v>420</v>
      </c>
    </row>
    <row r="727" spans="17:17" x14ac:dyDescent="0.2">
      <c r="Q727" t="s">
        <v>420</v>
      </c>
    </row>
    <row r="728" spans="17:17" x14ac:dyDescent="0.2">
      <c r="Q728" t="s">
        <v>420</v>
      </c>
    </row>
    <row r="729" spans="17:17" x14ac:dyDescent="0.2">
      <c r="Q729" t="s">
        <v>420</v>
      </c>
    </row>
    <row r="730" spans="17:17" x14ac:dyDescent="0.2">
      <c r="Q730" t="s">
        <v>420</v>
      </c>
    </row>
    <row r="731" spans="17:17" x14ac:dyDescent="0.2">
      <c r="Q731" t="s">
        <v>420</v>
      </c>
    </row>
    <row r="732" spans="17:17" x14ac:dyDescent="0.2">
      <c r="Q732" t="s">
        <v>420</v>
      </c>
    </row>
    <row r="733" spans="17:17" x14ac:dyDescent="0.2">
      <c r="Q733" t="s">
        <v>420</v>
      </c>
    </row>
    <row r="734" spans="17:17" x14ac:dyDescent="0.2">
      <c r="Q734" t="s">
        <v>420</v>
      </c>
    </row>
    <row r="735" spans="17:17" x14ac:dyDescent="0.2">
      <c r="Q735" t="s">
        <v>420</v>
      </c>
    </row>
    <row r="736" spans="17:17" x14ac:dyDescent="0.2">
      <c r="Q736" t="s">
        <v>420</v>
      </c>
    </row>
    <row r="737" spans="17:17" x14ac:dyDescent="0.2">
      <c r="Q737" t="s">
        <v>420</v>
      </c>
    </row>
    <row r="738" spans="17:17" x14ac:dyDescent="0.2">
      <c r="Q738" t="s">
        <v>420</v>
      </c>
    </row>
    <row r="739" spans="17:17" x14ac:dyDescent="0.2">
      <c r="Q739" t="s">
        <v>420</v>
      </c>
    </row>
    <row r="740" spans="17:17" x14ac:dyDescent="0.2">
      <c r="Q740" t="s">
        <v>420</v>
      </c>
    </row>
    <row r="741" spans="17:17" x14ac:dyDescent="0.2">
      <c r="Q741" t="s">
        <v>420</v>
      </c>
    </row>
    <row r="742" spans="17:17" x14ac:dyDescent="0.2">
      <c r="Q742" t="s">
        <v>420</v>
      </c>
    </row>
    <row r="743" spans="17:17" x14ac:dyDescent="0.2">
      <c r="Q743" t="s">
        <v>420</v>
      </c>
    </row>
    <row r="744" spans="17:17" x14ac:dyDescent="0.2">
      <c r="Q744" t="s">
        <v>420</v>
      </c>
    </row>
    <row r="745" spans="17:17" x14ac:dyDescent="0.2">
      <c r="Q745" t="s">
        <v>420</v>
      </c>
    </row>
    <row r="746" spans="17:17" x14ac:dyDescent="0.2">
      <c r="Q746" t="s">
        <v>420</v>
      </c>
    </row>
    <row r="747" spans="17:17" x14ac:dyDescent="0.2">
      <c r="Q747" t="s">
        <v>420</v>
      </c>
    </row>
    <row r="748" spans="17:17" x14ac:dyDescent="0.2">
      <c r="Q748" t="s">
        <v>420</v>
      </c>
    </row>
    <row r="749" spans="17:17" x14ac:dyDescent="0.2">
      <c r="Q749" t="s">
        <v>420</v>
      </c>
    </row>
    <row r="750" spans="17:17" x14ac:dyDescent="0.2">
      <c r="Q750" t="s">
        <v>420</v>
      </c>
    </row>
    <row r="751" spans="17:17" x14ac:dyDescent="0.2">
      <c r="Q751" t="s">
        <v>420</v>
      </c>
    </row>
    <row r="752" spans="17:17" x14ac:dyDescent="0.2">
      <c r="Q752" t="s">
        <v>420</v>
      </c>
    </row>
    <row r="753" spans="17:17" x14ac:dyDescent="0.2">
      <c r="Q753" t="s">
        <v>420</v>
      </c>
    </row>
    <row r="754" spans="17:17" x14ac:dyDescent="0.2">
      <c r="Q754" t="s">
        <v>420</v>
      </c>
    </row>
    <row r="755" spans="17:17" x14ac:dyDescent="0.2">
      <c r="Q755" t="s">
        <v>420</v>
      </c>
    </row>
    <row r="756" spans="17:17" x14ac:dyDescent="0.2">
      <c r="Q756" t="s">
        <v>420</v>
      </c>
    </row>
    <row r="757" spans="17:17" x14ac:dyDescent="0.2">
      <c r="Q757" t="s">
        <v>420</v>
      </c>
    </row>
    <row r="758" spans="17:17" x14ac:dyDescent="0.2">
      <c r="Q758" t="s">
        <v>420</v>
      </c>
    </row>
    <row r="759" spans="17:17" x14ac:dyDescent="0.2">
      <c r="Q759" t="s">
        <v>420</v>
      </c>
    </row>
    <row r="760" spans="17:17" x14ac:dyDescent="0.2">
      <c r="Q760" t="s">
        <v>420</v>
      </c>
    </row>
    <row r="761" spans="17:17" x14ac:dyDescent="0.2">
      <c r="Q761" t="s">
        <v>420</v>
      </c>
    </row>
    <row r="762" spans="17:17" x14ac:dyDescent="0.2">
      <c r="Q762" t="s">
        <v>420</v>
      </c>
    </row>
    <row r="763" spans="17:17" x14ac:dyDescent="0.2">
      <c r="Q763" t="s">
        <v>420</v>
      </c>
    </row>
    <row r="764" spans="17:17" x14ac:dyDescent="0.2">
      <c r="Q764" t="s">
        <v>420</v>
      </c>
    </row>
    <row r="765" spans="17:17" x14ac:dyDescent="0.2">
      <c r="Q765" t="s">
        <v>420</v>
      </c>
    </row>
    <row r="766" spans="17:17" x14ac:dyDescent="0.2">
      <c r="Q766" t="s">
        <v>420</v>
      </c>
    </row>
    <row r="767" spans="17:17" x14ac:dyDescent="0.2">
      <c r="Q767" t="s">
        <v>420</v>
      </c>
    </row>
    <row r="768" spans="17:17" x14ac:dyDescent="0.2">
      <c r="Q768" t="s">
        <v>420</v>
      </c>
    </row>
    <row r="769" spans="17:17" x14ac:dyDescent="0.2">
      <c r="Q769" t="s">
        <v>420</v>
      </c>
    </row>
    <row r="770" spans="17:17" x14ac:dyDescent="0.2">
      <c r="Q770" t="s">
        <v>420</v>
      </c>
    </row>
    <row r="771" spans="17:17" x14ac:dyDescent="0.2">
      <c r="Q771" t="s">
        <v>420</v>
      </c>
    </row>
    <row r="772" spans="17:17" x14ac:dyDescent="0.2">
      <c r="Q772" t="s">
        <v>420</v>
      </c>
    </row>
    <row r="773" spans="17:17" x14ac:dyDescent="0.2">
      <c r="Q773" t="s">
        <v>420</v>
      </c>
    </row>
    <row r="774" spans="17:17" x14ac:dyDescent="0.2">
      <c r="Q774" t="s">
        <v>420</v>
      </c>
    </row>
    <row r="775" spans="17:17" x14ac:dyDescent="0.2">
      <c r="Q775" t="s">
        <v>420</v>
      </c>
    </row>
    <row r="776" spans="17:17" x14ac:dyDescent="0.2">
      <c r="Q776" t="s">
        <v>420</v>
      </c>
    </row>
    <row r="777" spans="17:17" x14ac:dyDescent="0.2">
      <c r="Q777" t="s">
        <v>420</v>
      </c>
    </row>
    <row r="778" spans="17:17" x14ac:dyDescent="0.2">
      <c r="Q778" t="s">
        <v>420</v>
      </c>
    </row>
    <row r="779" spans="17:17" x14ac:dyDescent="0.2">
      <c r="Q779" t="s">
        <v>420</v>
      </c>
    </row>
    <row r="780" spans="17:17" x14ac:dyDescent="0.2">
      <c r="Q780" t="s">
        <v>420</v>
      </c>
    </row>
    <row r="781" spans="17:17" x14ac:dyDescent="0.2">
      <c r="Q781" t="s">
        <v>420</v>
      </c>
    </row>
    <row r="782" spans="17:17" x14ac:dyDescent="0.2">
      <c r="Q782" t="s">
        <v>420</v>
      </c>
    </row>
    <row r="783" spans="17:17" x14ac:dyDescent="0.2">
      <c r="Q783" t="s">
        <v>420</v>
      </c>
    </row>
    <row r="784" spans="17:17" x14ac:dyDescent="0.2">
      <c r="Q784" t="s">
        <v>420</v>
      </c>
    </row>
    <row r="785" spans="17:17" x14ac:dyDescent="0.2">
      <c r="Q785" t="s">
        <v>420</v>
      </c>
    </row>
    <row r="786" spans="17:17" x14ac:dyDescent="0.2">
      <c r="Q786" t="s">
        <v>420</v>
      </c>
    </row>
    <row r="787" spans="17:17" x14ac:dyDescent="0.2">
      <c r="Q787" t="s">
        <v>420</v>
      </c>
    </row>
    <row r="788" spans="17:17" x14ac:dyDescent="0.2">
      <c r="Q788" t="s">
        <v>420</v>
      </c>
    </row>
    <row r="789" spans="17:17" x14ac:dyDescent="0.2">
      <c r="Q789" t="s">
        <v>420</v>
      </c>
    </row>
    <row r="790" spans="17:17" x14ac:dyDescent="0.2">
      <c r="Q790" t="s">
        <v>420</v>
      </c>
    </row>
    <row r="791" spans="17:17" x14ac:dyDescent="0.2">
      <c r="Q791" t="s">
        <v>420</v>
      </c>
    </row>
    <row r="792" spans="17:17" x14ac:dyDescent="0.2">
      <c r="Q792" t="s">
        <v>420</v>
      </c>
    </row>
    <row r="793" spans="17:17" x14ac:dyDescent="0.2">
      <c r="Q793" t="s">
        <v>420</v>
      </c>
    </row>
    <row r="794" spans="17:17" x14ac:dyDescent="0.2">
      <c r="Q794" t="s">
        <v>420</v>
      </c>
    </row>
    <row r="795" spans="17:17" x14ac:dyDescent="0.2">
      <c r="Q795" t="s">
        <v>420</v>
      </c>
    </row>
    <row r="796" spans="17:17" x14ac:dyDescent="0.2">
      <c r="Q796" t="s">
        <v>420</v>
      </c>
    </row>
    <row r="797" spans="17:17" x14ac:dyDescent="0.2">
      <c r="Q797" t="s">
        <v>420</v>
      </c>
    </row>
    <row r="798" spans="17:17" x14ac:dyDescent="0.2">
      <c r="Q798" t="s">
        <v>420</v>
      </c>
    </row>
    <row r="799" spans="17:17" x14ac:dyDescent="0.2">
      <c r="Q799" t="s">
        <v>420</v>
      </c>
    </row>
    <row r="800" spans="17:17" x14ac:dyDescent="0.2">
      <c r="Q800" t="s">
        <v>420</v>
      </c>
    </row>
    <row r="801" spans="17:17" x14ac:dyDescent="0.2">
      <c r="Q801" t="s">
        <v>420</v>
      </c>
    </row>
    <row r="802" spans="17:17" x14ac:dyDescent="0.2">
      <c r="Q802" t="s">
        <v>420</v>
      </c>
    </row>
    <row r="803" spans="17:17" x14ac:dyDescent="0.2">
      <c r="Q803" t="s">
        <v>420</v>
      </c>
    </row>
    <row r="804" spans="17:17" x14ac:dyDescent="0.2">
      <c r="Q804" t="s">
        <v>420</v>
      </c>
    </row>
    <row r="805" spans="17:17" x14ac:dyDescent="0.2">
      <c r="Q805" t="s">
        <v>420</v>
      </c>
    </row>
    <row r="806" spans="17:17" x14ac:dyDescent="0.2">
      <c r="Q806" t="s">
        <v>420</v>
      </c>
    </row>
    <row r="807" spans="17:17" x14ac:dyDescent="0.2">
      <c r="Q807" t="s">
        <v>420</v>
      </c>
    </row>
    <row r="808" spans="17:17" x14ac:dyDescent="0.2">
      <c r="Q808" t="s">
        <v>420</v>
      </c>
    </row>
    <row r="809" spans="17:17" x14ac:dyDescent="0.2">
      <c r="Q809" t="s">
        <v>420</v>
      </c>
    </row>
    <row r="810" spans="17:17" x14ac:dyDescent="0.2">
      <c r="Q810" t="s">
        <v>420</v>
      </c>
    </row>
    <row r="811" spans="17:17" x14ac:dyDescent="0.2">
      <c r="Q811" t="s">
        <v>420</v>
      </c>
    </row>
    <row r="812" spans="17:17" x14ac:dyDescent="0.2">
      <c r="Q812" t="s">
        <v>420</v>
      </c>
    </row>
    <row r="813" spans="17:17" x14ac:dyDescent="0.2">
      <c r="Q813" t="s">
        <v>420</v>
      </c>
    </row>
    <row r="814" spans="17:17" x14ac:dyDescent="0.2">
      <c r="Q814" t="s">
        <v>420</v>
      </c>
    </row>
    <row r="815" spans="17:17" x14ac:dyDescent="0.2">
      <c r="Q815" t="s">
        <v>420</v>
      </c>
    </row>
    <row r="816" spans="17:17" x14ac:dyDescent="0.2">
      <c r="Q816" t="s">
        <v>420</v>
      </c>
    </row>
    <row r="817" spans="17:17" x14ac:dyDescent="0.2">
      <c r="Q817" t="s">
        <v>420</v>
      </c>
    </row>
    <row r="818" spans="17:17" x14ac:dyDescent="0.2">
      <c r="Q818" t="s">
        <v>420</v>
      </c>
    </row>
    <row r="819" spans="17:17" x14ac:dyDescent="0.2">
      <c r="Q819" t="s">
        <v>420</v>
      </c>
    </row>
    <row r="820" spans="17:17" x14ac:dyDescent="0.2">
      <c r="Q820" t="s">
        <v>420</v>
      </c>
    </row>
    <row r="821" spans="17:17" x14ac:dyDescent="0.2">
      <c r="Q821" t="s">
        <v>420</v>
      </c>
    </row>
    <row r="822" spans="17:17" x14ac:dyDescent="0.2">
      <c r="Q822" t="s">
        <v>420</v>
      </c>
    </row>
    <row r="823" spans="17:17" x14ac:dyDescent="0.2">
      <c r="Q823" t="s">
        <v>420</v>
      </c>
    </row>
    <row r="824" spans="17:17" x14ac:dyDescent="0.2">
      <c r="Q824" t="s">
        <v>420</v>
      </c>
    </row>
    <row r="825" spans="17:17" x14ac:dyDescent="0.2">
      <c r="Q825" t="s">
        <v>420</v>
      </c>
    </row>
    <row r="826" spans="17:17" x14ac:dyDescent="0.2">
      <c r="Q826" t="s">
        <v>420</v>
      </c>
    </row>
    <row r="827" spans="17:17" x14ac:dyDescent="0.2">
      <c r="Q827" t="s">
        <v>420</v>
      </c>
    </row>
    <row r="828" spans="17:17" x14ac:dyDescent="0.2">
      <c r="Q828" t="s">
        <v>420</v>
      </c>
    </row>
    <row r="829" spans="17:17" x14ac:dyDescent="0.2">
      <c r="Q829" t="s">
        <v>420</v>
      </c>
    </row>
    <row r="830" spans="17:17" x14ac:dyDescent="0.2">
      <c r="Q830" t="s">
        <v>420</v>
      </c>
    </row>
    <row r="831" spans="17:17" x14ac:dyDescent="0.2">
      <c r="Q831" t="s">
        <v>420</v>
      </c>
    </row>
    <row r="832" spans="17:17" x14ac:dyDescent="0.2">
      <c r="Q832" t="s">
        <v>420</v>
      </c>
    </row>
    <row r="833" spans="17:17" x14ac:dyDescent="0.2">
      <c r="Q833" t="s">
        <v>420</v>
      </c>
    </row>
    <row r="834" spans="17:17" x14ac:dyDescent="0.2">
      <c r="Q834" t="s">
        <v>420</v>
      </c>
    </row>
    <row r="835" spans="17:17" x14ac:dyDescent="0.2">
      <c r="Q835" t="s">
        <v>420</v>
      </c>
    </row>
    <row r="836" spans="17:17" x14ac:dyDescent="0.2">
      <c r="Q836" t="s">
        <v>420</v>
      </c>
    </row>
    <row r="837" spans="17:17" x14ac:dyDescent="0.2">
      <c r="Q837" t="s">
        <v>420</v>
      </c>
    </row>
    <row r="838" spans="17:17" x14ac:dyDescent="0.2">
      <c r="Q838" t="s">
        <v>420</v>
      </c>
    </row>
    <row r="839" spans="17:17" x14ac:dyDescent="0.2">
      <c r="Q839" t="s">
        <v>420</v>
      </c>
    </row>
    <row r="840" spans="17:17" x14ac:dyDescent="0.2">
      <c r="Q840" t="s">
        <v>420</v>
      </c>
    </row>
    <row r="841" spans="17:17" x14ac:dyDescent="0.2">
      <c r="Q841" t="s">
        <v>420</v>
      </c>
    </row>
    <row r="842" spans="17:17" x14ac:dyDescent="0.2">
      <c r="Q842" t="s">
        <v>420</v>
      </c>
    </row>
    <row r="843" spans="17:17" x14ac:dyDescent="0.2">
      <c r="Q843" t="s">
        <v>420</v>
      </c>
    </row>
    <row r="844" spans="17:17" x14ac:dyDescent="0.2">
      <c r="Q844" t="s">
        <v>420</v>
      </c>
    </row>
    <row r="845" spans="17:17" x14ac:dyDescent="0.2">
      <c r="Q845" t="s">
        <v>420</v>
      </c>
    </row>
    <row r="846" spans="17:17" x14ac:dyDescent="0.2">
      <c r="Q846" t="s">
        <v>420</v>
      </c>
    </row>
    <row r="847" spans="17:17" x14ac:dyDescent="0.2">
      <c r="Q847" t="s">
        <v>420</v>
      </c>
    </row>
    <row r="848" spans="17:17" x14ac:dyDescent="0.2">
      <c r="Q848" t="s">
        <v>420</v>
      </c>
    </row>
    <row r="849" spans="17:17" x14ac:dyDescent="0.2">
      <c r="Q849" t="s">
        <v>420</v>
      </c>
    </row>
    <row r="850" spans="17:17" x14ac:dyDescent="0.2">
      <c r="Q850" t="s">
        <v>420</v>
      </c>
    </row>
    <row r="851" spans="17:17" x14ac:dyDescent="0.2">
      <c r="Q851" t="s">
        <v>420</v>
      </c>
    </row>
    <row r="852" spans="17:17" x14ac:dyDescent="0.2">
      <c r="Q852" t="s">
        <v>420</v>
      </c>
    </row>
    <row r="853" spans="17:17" x14ac:dyDescent="0.2">
      <c r="Q853" t="s">
        <v>420</v>
      </c>
    </row>
    <row r="854" spans="17:17" x14ac:dyDescent="0.2">
      <c r="Q854" t="s">
        <v>420</v>
      </c>
    </row>
    <row r="855" spans="17:17" x14ac:dyDescent="0.2">
      <c r="Q855" t="s">
        <v>420</v>
      </c>
    </row>
    <row r="856" spans="17:17" x14ac:dyDescent="0.2">
      <c r="Q856" t="s">
        <v>420</v>
      </c>
    </row>
    <row r="857" spans="17:17" x14ac:dyDescent="0.2">
      <c r="Q857" t="s">
        <v>420</v>
      </c>
    </row>
    <row r="858" spans="17:17" x14ac:dyDescent="0.2">
      <c r="Q858" t="s">
        <v>420</v>
      </c>
    </row>
    <row r="859" spans="17:17" x14ac:dyDescent="0.2">
      <c r="Q859" t="s">
        <v>420</v>
      </c>
    </row>
    <row r="860" spans="17:17" x14ac:dyDescent="0.2">
      <c r="Q860" t="s">
        <v>420</v>
      </c>
    </row>
    <row r="861" spans="17:17" x14ac:dyDescent="0.2">
      <c r="Q861" t="s">
        <v>420</v>
      </c>
    </row>
    <row r="862" spans="17:17" x14ac:dyDescent="0.2">
      <c r="Q862" t="s">
        <v>420</v>
      </c>
    </row>
    <row r="863" spans="17:17" x14ac:dyDescent="0.2">
      <c r="Q863" t="s">
        <v>420</v>
      </c>
    </row>
    <row r="864" spans="17:17" x14ac:dyDescent="0.2">
      <c r="Q864" t="s">
        <v>420</v>
      </c>
    </row>
    <row r="865" spans="17:17" x14ac:dyDescent="0.2">
      <c r="Q865" t="s">
        <v>420</v>
      </c>
    </row>
    <row r="866" spans="17:17" x14ac:dyDescent="0.2">
      <c r="Q866" t="s">
        <v>420</v>
      </c>
    </row>
    <row r="867" spans="17:17" x14ac:dyDescent="0.2">
      <c r="Q867" t="s">
        <v>420</v>
      </c>
    </row>
    <row r="868" spans="17:17" x14ac:dyDescent="0.2">
      <c r="Q868" t="s">
        <v>420</v>
      </c>
    </row>
    <row r="869" spans="17:17" x14ac:dyDescent="0.2">
      <c r="Q869" t="s">
        <v>420</v>
      </c>
    </row>
    <row r="870" spans="17:17" x14ac:dyDescent="0.2">
      <c r="Q870" t="s">
        <v>420</v>
      </c>
    </row>
    <row r="871" spans="17:17" x14ac:dyDescent="0.2">
      <c r="Q871" t="s">
        <v>420</v>
      </c>
    </row>
    <row r="872" spans="17:17" x14ac:dyDescent="0.2">
      <c r="Q872" t="s">
        <v>420</v>
      </c>
    </row>
    <row r="873" spans="17:17" x14ac:dyDescent="0.2">
      <c r="Q873" t="s">
        <v>420</v>
      </c>
    </row>
    <row r="874" spans="17:17" x14ac:dyDescent="0.2">
      <c r="Q874" t="s">
        <v>420</v>
      </c>
    </row>
    <row r="875" spans="17:17" x14ac:dyDescent="0.2">
      <c r="Q875" t="s">
        <v>420</v>
      </c>
    </row>
    <row r="876" spans="17:17" x14ac:dyDescent="0.2">
      <c r="Q876" t="s">
        <v>420</v>
      </c>
    </row>
    <row r="877" spans="17:17" x14ac:dyDescent="0.2">
      <c r="Q877" t="s">
        <v>420</v>
      </c>
    </row>
    <row r="878" spans="17:17" x14ac:dyDescent="0.2">
      <c r="Q878" t="s">
        <v>420</v>
      </c>
    </row>
    <row r="879" spans="17:17" x14ac:dyDescent="0.2">
      <c r="Q879" t="s">
        <v>420</v>
      </c>
    </row>
    <row r="880" spans="17:17" x14ac:dyDescent="0.2">
      <c r="Q880" t="s">
        <v>420</v>
      </c>
    </row>
    <row r="881" spans="17:17" x14ac:dyDescent="0.2">
      <c r="Q881" t="s">
        <v>420</v>
      </c>
    </row>
    <row r="882" spans="17:17" x14ac:dyDescent="0.2">
      <c r="Q882" t="s">
        <v>420</v>
      </c>
    </row>
    <row r="883" spans="17:17" x14ac:dyDescent="0.2">
      <c r="Q883" t="s">
        <v>420</v>
      </c>
    </row>
    <row r="884" spans="17:17" x14ac:dyDescent="0.2">
      <c r="Q884" t="s">
        <v>420</v>
      </c>
    </row>
    <row r="885" spans="17:17" x14ac:dyDescent="0.2">
      <c r="Q885" t="s">
        <v>420</v>
      </c>
    </row>
    <row r="886" spans="17:17" x14ac:dyDescent="0.2">
      <c r="Q886" t="s">
        <v>420</v>
      </c>
    </row>
    <row r="887" spans="17:17" x14ac:dyDescent="0.2">
      <c r="Q887" t="s">
        <v>420</v>
      </c>
    </row>
    <row r="888" spans="17:17" x14ac:dyDescent="0.2">
      <c r="Q888" t="s">
        <v>420</v>
      </c>
    </row>
    <row r="889" spans="17:17" x14ac:dyDescent="0.2">
      <c r="Q889" t="s">
        <v>420</v>
      </c>
    </row>
    <row r="890" spans="17:17" x14ac:dyDescent="0.2">
      <c r="Q890" t="s">
        <v>420</v>
      </c>
    </row>
    <row r="891" spans="17:17" x14ac:dyDescent="0.2">
      <c r="Q891" t="s">
        <v>420</v>
      </c>
    </row>
    <row r="892" spans="17:17" x14ac:dyDescent="0.2">
      <c r="Q892" t="s">
        <v>420</v>
      </c>
    </row>
    <row r="893" spans="17:17" x14ac:dyDescent="0.2">
      <c r="Q893" t="s">
        <v>420</v>
      </c>
    </row>
    <row r="894" spans="17:17" x14ac:dyDescent="0.2">
      <c r="Q894" t="s">
        <v>420</v>
      </c>
    </row>
    <row r="895" spans="17:17" x14ac:dyDescent="0.2">
      <c r="Q895" t="s">
        <v>420</v>
      </c>
    </row>
    <row r="896" spans="17:17" x14ac:dyDescent="0.2">
      <c r="Q896" t="s">
        <v>420</v>
      </c>
    </row>
    <row r="897" spans="17:17" x14ac:dyDescent="0.2">
      <c r="Q897" t="s">
        <v>420</v>
      </c>
    </row>
    <row r="898" spans="17:17" x14ac:dyDescent="0.2">
      <c r="Q898" t="s">
        <v>420</v>
      </c>
    </row>
    <row r="899" spans="17:17" x14ac:dyDescent="0.2">
      <c r="Q899" t="s">
        <v>420</v>
      </c>
    </row>
    <row r="900" spans="17:17" x14ac:dyDescent="0.2">
      <c r="Q900" t="s">
        <v>420</v>
      </c>
    </row>
    <row r="901" spans="17:17" x14ac:dyDescent="0.2">
      <c r="Q901" t="s">
        <v>420</v>
      </c>
    </row>
    <row r="902" spans="17:17" x14ac:dyDescent="0.2">
      <c r="Q902" t="s">
        <v>420</v>
      </c>
    </row>
    <row r="903" spans="17:17" x14ac:dyDescent="0.2">
      <c r="Q903" t="s">
        <v>420</v>
      </c>
    </row>
    <row r="904" spans="17:17" x14ac:dyDescent="0.2">
      <c r="Q904" t="s">
        <v>420</v>
      </c>
    </row>
    <row r="905" spans="17:17" x14ac:dyDescent="0.2">
      <c r="Q905" t="s">
        <v>420</v>
      </c>
    </row>
    <row r="906" spans="17:17" x14ac:dyDescent="0.2">
      <c r="Q906" t="s">
        <v>420</v>
      </c>
    </row>
    <row r="907" spans="17:17" x14ac:dyDescent="0.2">
      <c r="Q907" t="s">
        <v>420</v>
      </c>
    </row>
    <row r="908" spans="17:17" x14ac:dyDescent="0.2">
      <c r="Q908" t="s">
        <v>420</v>
      </c>
    </row>
    <row r="909" spans="17:17" x14ac:dyDescent="0.2">
      <c r="Q909" t="s">
        <v>420</v>
      </c>
    </row>
    <row r="910" spans="17:17" x14ac:dyDescent="0.2">
      <c r="Q910" t="s">
        <v>420</v>
      </c>
    </row>
    <row r="911" spans="17:17" x14ac:dyDescent="0.2">
      <c r="Q911" t="s">
        <v>420</v>
      </c>
    </row>
    <row r="912" spans="17:17" x14ac:dyDescent="0.2">
      <c r="Q912" t="s">
        <v>420</v>
      </c>
    </row>
    <row r="913" spans="17:17" x14ac:dyDescent="0.2">
      <c r="Q913" t="s">
        <v>420</v>
      </c>
    </row>
    <row r="914" spans="17:17" x14ac:dyDescent="0.2">
      <c r="Q914" t="s">
        <v>420</v>
      </c>
    </row>
    <row r="915" spans="17:17" x14ac:dyDescent="0.2">
      <c r="Q915" t="s">
        <v>420</v>
      </c>
    </row>
    <row r="916" spans="17:17" x14ac:dyDescent="0.2">
      <c r="Q916" t="s">
        <v>420</v>
      </c>
    </row>
    <row r="917" spans="17:17" x14ac:dyDescent="0.2">
      <c r="Q917" t="s">
        <v>420</v>
      </c>
    </row>
    <row r="918" spans="17:17" x14ac:dyDescent="0.2">
      <c r="Q918" t="s">
        <v>420</v>
      </c>
    </row>
    <row r="919" spans="17:17" x14ac:dyDescent="0.2">
      <c r="Q919" t="s">
        <v>420</v>
      </c>
    </row>
    <row r="920" spans="17:17" x14ac:dyDescent="0.2">
      <c r="Q920" t="s">
        <v>420</v>
      </c>
    </row>
    <row r="921" spans="17:17" x14ac:dyDescent="0.2">
      <c r="Q921" t="s">
        <v>420</v>
      </c>
    </row>
  </sheetData>
  <sheetProtection selectLockedCells="1" selectUnlockedCells="1"/>
  <mergeCells count="7">
    <mergeCell ref="P1:Q1"/>
    <mergeCell ref="J1:K1"/>
    <mergeCell ref="F1:G1"/>
    <mergeCell ref="D1:E1"/>
    <mergeCell ref="H1:I1"/>
    <mergeCell ref="L1:M1"/>
    <mergeCell ref="N1:O1"/>
  </mergeCells>
  <phoneticPr fontId="1"/>
  <pageMargins left="0.75" right="0.75" top="1" bottom="1"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50E53DA55094A4D96FAC7DC0D419B03" ma:contentTypeVersion="6" ma:contentTypeDescription="新しいドキュメントを作成します。" ma:contentTypeScope="" ma:versionID="9039f5585453b4d8891525495fb4a9b0">
  <xsd:schema xmlns:xsd="http://www.w3.org/2001/XMLSchema" xmlns:xs="http://www.w3.org/2001/XMLSchema" xmlns:p="http://schemas.microsoft.com/office/2006/metadata/properties" xmlns:ns2="cfaf0560-6804-4c25-b956-6867141e1190" xmlns:ns3="9dcef4e1-fc67-4bac-9479-d19bcaa1b05b" targetNamespace="http://schemas.microsoft.com/office/2006/metadata/properties" ma:root="true" ma:fieldsID="7126ac17c9213138061283da4a18dc86" ns2:_="" ns3:_="">
    <xsd:import namespace="cfaf0560-6804-4c25-b956-6867141e1190"/>
    <xsd:import namespace="9dcef4e1-fc67-4bac-9479-d19bcaa1b0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af0560-6804-4c25-b956-6867141e11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cef4e1-fc67-4bac-9479-d19bcaa1b05b"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B83132-8128-4D96-AAD0-4967941391B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084FFB3-0D54-40E0-86CA-2176571EA6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af0560-6804-4c25-b956-6867141e1190"/>
    <ds:schemaRef ds:uri="9dcef4e1-fc67-4bac-9479-d19bcaa1b0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E81620-BFE4-4EA1-9488-5FD51CC9C8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17</vt:i4>
      </vt:variant>
    </vt:vector>
  </HeadingPairs>
  <TitlesOfParts>
    <vt:vector size="27" baseType="lpstr">
      <vt:lpstr>★入力シート★</vt:lpstr>
      <vt:lpstr>指定登録依頼書</vt:lpstr>
      <vt:lpstr>指定登録依頼書②</vt:lpstr>
      <vt:lpstr>廃止_指定登録依頼書③</vt:lpstr>
      <vt:lpstr>被ばく歴等証明書</vt:lpstr>
      <vt:lpstr>指定解除登録依頼書</vt:lpstr>
      <vt:lpstr>指定解除登録依頼書②</vt:lpstr>
      <vt:lpstr>廃止_指定解除登録依頼書③</vt:lpstr>
      <vt:lpstr>記号項目</vt:lpstr>
      <vt:lpstr>課室</vt:lpstr>
      <vt:lpstr>NanoTerasuセンター_QST革新ﾌﾟﾛｼﾞｪｸﾄ</vt:lpstr>
      <vt:lpstr>★入力シート★!Print_Area</vt:lpstr>
      <vt:lpstr>指定解除登録依頼書!Print_Area</vt:lpstr>
      <vt:lpstr>指定解除登録依頼書②!Print_Area</vt:lpstr>
      <vt:lpstr>指定登録依頼書!Print_Area</vt:lpstr>
      <vt:lpstr>指定登録依頼書②!Print_Area</vt:lpstr>
      <vt:lpstr>廃止_指定解除登録依頼書③!Print_Area</vt:lpstr>
      <vt:lpstr>廃止_指定登録依頼書③!Print_Area</vt:lpstr>
      <vt:lpstr>被ばく歴等証明書!Print_Area</vt:lpstr>
      <vt:lpstr>関西光量子科学研究所</vt:lpstr>
      <vt:lpstr>高崎量子技術基盤研究所</vt:lpstr>
      <vt:lpstr>那珂フュージョン科学技術研究所</vt:lpstr>
      <vt:lpstr>放射線医学研究所_QST病院</vt:lpstr>
      <vt:lpstr>本部組織</vt:lpstr>
      <vt:lpstr>量子医科学研究所</vt:lpstr>
      <vt:lpstr>量子生命科学研究所</vt:lpstr>
      <vt:lpstr>六ヶ所フュージョンエネルギー研究所</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snemoto</dc:creator>
  <cp:keywords/>
  <dc:description/>
  <cp:lastModifiedBy>Hanaya Hiroaki</cp:lastModifiedBy>
  <cp:revision/>
  <dcterms:created xsi:type="dcterms:W3CDTF">2004-11-29T01:20:16Z</dcterms:created>
  <dcterms:modified xsi:type="dcterms:W3CDTF">2024-06-11T00:38:05Z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0x010100B50E53DA55094A4D96FAC7DC0D419B03</vt:lpwstr>
  </property>
</Properties>
</file>