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33.63.29.104\home\MTboshu\2025年度Ⅰ期原稿\発送用\英語版_記入ファイル\"/>
    </mc:Choice>
  </mc:AlternateContent>
  <xr:revisionPtr revIDLastSave="0" documentId="13_ncr:1_{5306A746-76BF-4B0C-BB9F-BB2EFB4F9FE6}" xr6:coauthVersionLast="47" xr6:coauthVersionMax="47" xr10:uidLastSave="{00000000-0000-0000-0000-000000000000}"/>
  <bookViews>
    <workbookView xWindow="2460" yWindow="165" windowWidth="21915" windowHeight="15600" xr2:uid="{00000000-000D-0000-FFFF-FFFF00000000}"/>
  </bookViews>
  <sheets>
    <sheet name="Form" sheetId="9" r:id="rId1"/>
  </sheets>
  <definedNames>
    <definedName name="_xlnm._FilterDatabase" localSheetId="0" hidden="1">Form!$A$1:$T$43</definedName>
    <definedName name="_xlnm.Print_Area" localSheetId="0">Form!$A$1:$T$73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9" l="1"/>
  <c r="Q42" i="9" a="1"/>
  <c r="M42" i="9"/>
  <c r="M42" i="9" a="1"/>
  <c r="E42" i="9"/>
  <c r="E42" i="9" a="1"/>
  <c r="Q41" i="9" a="1"/>
  <c r="Q41" i="9" s="1"/>
  <c r="M41" i="9" a="1"/>
  <c r="M41" i="9" s="1"/>
  <c r="I41" i="9" a="1"/>
  <c r="I41" i="9" s="1"/>
  <c r="E41" i="9" a="1"/>
  <c r="E41" i="9" s="1"/>
  <c r="A41" i="9" a="1"/>
  <c r="A41" i="9" s="1"/>
  <c r="Q40" i="9"/>
  <c r="Q40" i="9" a="1"/>
  <c r="M40" i="9"/>
  <c r="M40" i="9" a="1"/>
  <c r="I40" i="9" a="1"/>
  <c r="I40" i="9" s="1"/>
  <c r="E40" i="9" a="1"/>
  <c r="E40" i="9" s="1"/>
  <c r="A40" i="9" a="1"/>
  <c r="A40" i="9" s="1"/>
  <c r="Q39" i="9" a="1"/>
  <c r="Q39" i="9" s="1"/>
  <c r="M39" i="9" a="1"/>
  <c r="M39" i="9" s="1"/>
  <c r="I39" i="9" a="1"/>
  <c r="I39" i="9" s="1"/>
  <c r="E39" i="9"/>
  <c r="E39" i="9" a="1"/>
  <c r="A39" i="9"/>
  <c r="A39" i="9" a="1"/>
  <c r="Q38" i="9"/>
  <c r="Q38" i="9" a="1"/>
  <c r="M38" i="9" a="1"/>
  <c r="M38" i="9" s="1"/>
  <c r="I38" i="9" a="1"/>
  <c r="I38" i="9" s="1"/>
  <c r="E38" i="9" a="1"/>
  <c r="E38" i="9" s="1"/>
  <c r="A38" i="9" a="1"/>
  <c r="A38" i="9" s="1"/>
  <c r="Q37" i="9" a="1"/>
  <c r="Q37" i="9" s="1"/>
  <c r="M37" i="9"/>
  <c r="M37" i="9" a="1"/>
  <c r="I37" i="9"/>
  <c r="I37" i="9" a="1"/>
  <c r="E37" i="9"/>
  <c r="E37" i="9" a="1"/>
  <c r="A37" i="9" a="1"/>
  <c r="A37" i="9" s="1"/>
  <c r="Q36" i="9" a="1"/>
  <c r="Q36" i="9" s="1"/>
  <c r="M36" i="9" a="1"/>
  <c r="M36" i="9" s="1"/>
  <c r="I36" i="9" a="1"/>
  <c r="I36" i="9" s="1"/>
  <c r="E36" i="9" a="1"/>
  <c r="E36" i="9" s="1"/>
  <c r="A36" i="9"/>
  <c r="A36" i="9" a="1"/>
  <c r="Q35" i="9"/>
  <c r="Q35" i="9" a="1"/>
  <c r="M35" i="9"/>
  <c r="M35" i="9" a="1"/>
  <c r="I35" i="9" a="1"/>
  <c r="I35" i="9" s="1"/>
  <c r="E35" i="9" a="1"/>
  <c r="E35" i="9" s="1"/>
  <c r="A35" i="9" a="1"/>
  <c r="A35" i="9" s="1"/>
  <c r="Q34" i="9" a="1"/>
  <c r="Q34" i="9" s="1"/>
  <c r="M34" i="9" a="1"/>
  <c r="M34" i="9" s="1"/>
  <c r="I34" i="9" a="1"/>
  <c r="I34" i="9" s="1"/>
  <c r="E34" i="9"/>
  <c r="E34" i="9" a="1"/>
  <c r="A34" i="9" a="1"/>
  <c r="A34" i="9" s="1"/>
  <c r="Q33" i="9" a="1"/>
  <c r="Q33" i="9" s="1"/>
  <c r="M33" i="9" a="1"/>
  <c r="M33" i="9" s="1"/>
  <c r="I33" i="9" a="1"/>
  <c r="I33" i="9" s="1"/>
  <c r="E33" i="9" a="1"/>
  <c r="E33" i="9" s="1"/>
  <c r="A33" i="9" a="1"/>
  <c r="A33" i="9" s="1"/>
  <c r="Q32" i="9" a="1"/>
  <c r="Q32" i="9" s="1"/>
  <c r="M32" i="9"/>
  <c r="M32" i="9" a="1"/>
  <c r="I32" i="9" a="1"/>
  <c r="I32" i="9" s="1"/>
  <c r="E32" i="9" a="1"/>
  <c r="E32" i="9" s="1"/>
  <c r="A32" i="9" a="1"/>
  <c r="A32" i="9" s="1"/>
  <c r="Q31" i="9" a="1"/>
  <c r="Q31" i="9" s="1"/>
  <c r="M31" i="9" a="1"/>
  <c r="M31" i="9" s="1"/>
  <c r="I31" i="9" a="1"/>
  <c r="I31" i="9" s="1"/>
  <c r="E31" i="9" a="1"/>
  <c r="E31" i="9" s="1"/>
  <c r="A31" i="9"/>
  <c r="A31" i="9" a="1"/>
  <c r="Q30" i="9" a="1"/>
  <c r="Q30" i="9" s="1"/>
  <c r="M30" i="9" a="1"/>
  <c r="M30" i="9" s="1"/>
  <c r="I30" i="9" a="1"/>
  <c r="I30" i="9" s="1"/>
  <c r="E30" i="9" a="1"/>
  <c r="E30" i="9" s="1"/>
  <c r="A30" i="9" a="1"/>
  <c r="A30" i="9" s="1"/>
  <c r="Q29" i="9" a="1"/>
  <c r="Q29" i="9" s="1"/>
  <c r="M29" i="9" a="1"/>
  <c r="M29" i="9" s="1"/>
  <c r="I29" i="9"/>
  <c r="I29" i="9" a="1"/>
  <c r="E29" i="9" a="1"/>
  <c r="E29" i="9" s="1"/>
  <c r="A29" i="9" a="1"/>
  <c r="A29" i="9" s="1"/>
  <c r="Q28" i="9" a="1"/>
  <c r="Q28" i="9" s="1"/>
  <c r="M28" i="9" a="1"/>
  <c r="M28" i="9" s="1"/>
  <c r="I28" i="9" a="1"/>
  <c r="I28" i="9" s="1"/>
  <c r="E28" i="9" a="1"/>
  <c r="E28" i="9" s="1"/>
  <c r="A28" i="9" a="1"/>
  <c r="A28" i="9" s="1"/>
  <c r="Q27" i="9" a="1"/>
  <c r="Q27" i="9" s="1"/>
  <c r="M27" i="9" a="1"/>
  <c r="M27" i="9" s="1"/>
  <c r="I27" i="9" a="1"/>
  <c r="I27" i="9" s="1"/>
  <c r="E27" i="9" a="1"/>
  <c r="E27" i="9" s="1"/>
  <c r="A27" i="9" a="1"/>
  <c r="A27" i="9" s="1"/>
  <c r="Q26" i="9" a="1"/>
  <c r="Q26" i="9" s="1"/>
  <c r="M26" i="9" a="1"/>
  <c r="M26" i="9" s="1"/>
  <c r="I26" i="9" a="1"/>
  <c r="I26" i="9" s="1"/>
  <c r="E26" i="9" a="1"/>
  <c r="E26" i="9" s="1"/>
  <c r="A26" i="9" a="1"/>
  <c r="A26" i="9" s="1"/>
  <c r="Q25" i="9" a="1"/>
  <c r="Q25" i="9" s="1"/>
  <c r="M25" i="9" a="1"/>
  <c r="M25" i="9" s="1"/>
  <c r="I25" i="9" a="1"/>
  <c r="I25" i="9" s="1"/>
  <c r="E25" i="9" a="1"/>
  <c r="E25" i="9" s="1"/>
  <c r="A25" i="9" a="1"/>
  <c r="A25" i="9" s="1"/>
  <c r="Q24" i="9" a="1"/>
  <c r="Q24" i="9" s="1"/>
  <c r="M24" i="9" a="1"/>
  <c r="M24" i="9" s="1"/>
  <c r="I24" i="9" a="1"/>
  <c r="I24" i="9" s="1"/>
  <c r="E24" i="9" a="1"/>
  <c r="E24" i="9" s="1"/>
  <c r="A24" i="9" a="1"/>
  <c r="A24" i="9" s="1"/>
  <c r="Q23" i="9" a="1"/>
  <c r="Q23" i="9" s="1"/>
  <c r="M23" i="9" a="1"/>
  <c r="M23" i="9" s="1"/>
  <c r="I23" i="9" a="1"/>
  <c r="I23" i="9" s="1"/>
  <c r="E23" i="9" a="1"/>
  <c r="E23" i="9" s="1"/>
  <c r="A23" i="9" a="1"/>
  <c r="A23" i="9" s="1"/>
  <c r="Q22" i="9" a="1"/>
  <c r="Q22" i="9" s="1"/>
  <c r="M22" i="9" a="1"/>
  <c r="M22" i="9" s="1"/>
  <c r="I22" i="9" a="1"/>
  <c r="I22" i="9" s="1"/>
  <c r="E22" i="9" a="1"/>
  <c r="E22" i="9" s="1"/>
  <c r="A22" i="9" a="1"/>
  <c r="A22" i="9" s="1"/>
  <c r="Q21" i="9"/>
  <c r="Q21" i="9" a="1"/>
  <c r="M21" i="9" a="1"/>
  <c r="M21" i="9" s="1"/>
  <c r="I21" i="9" a="1"/>
  <c r="I21" i="9" s="1"/>
  <c r="E21" i="9" a="1"/>
  <c r="E21" i="9" s="1"/>
  <c r="A21" i="9" a="1"/>
  <c r="A21" i="9" s="1"/>
  <c r="Q20" i="9" a="1"/>
  <c r="Q20" i="9" s="1"/>
  <c r="M20" i="9" a="1"/>
  <c r="M20" i="9" s="1"/>
  <c r="I20" i="9" a="1"/>
  <c r="I20" i="9" s="1"/>
  <c r="E20" i="9"/>
  <c r="E20" i="9" a="1"/>
  <c r="A20" i="9" a="1"/>
  <c r="A20" i="9" s="1"/>
  <c r="Q19" i="9" a="1"/>
  <c r="Q19" i="9" s="1"/>
  <c r="M19" i="9" a="1"/>
  <c r="M19" i="9" s="1"/>
  <c r="I19" i="9" a="1"/>
  <c r="I19" i="9" s="1"/>
  <c r="E19" i="9" a="1"/>
  <c r="E19" i="9" s="1"/>
  <c r="A19" i="9" a="1"/>
  <c r="A19" i="9" s="1"/>
  <c r="Q18" i="9" a="1"/>
  <c r="Q18" i="9" s="1"/>
  <c r="M18" i="9" a="1"/>
  <c r="M18" i="9" s="1"/>
  <c r="I18" i="9" a="1"/>
  <c r="I18" i="9" s="1"/>
  <c r="E18" i="9" a="1"/>
  <c r="E18" i="9" s="1"/>
  <c r="A18" i="9" a="1"/>
  <c r="A18" i="9" s="1"/>
  <c r="Q17" i="9" a="1"/>
  <c r="Q17" i="9" s="1"/>
  <c r="M17" i="9" a="1"/>
  <c r="M17" i="9" s="1"/>
  <c r="I17" i="9" a="1"/>
  <c r="I17" i="9" s="1"/>
  <c r="E17" i="9" a="1"/>
  <c r="E17" i="9" s="1"/>
  <c r="A17" i="9" a="1"/>
  <c r="A17" i="9" s="1"/>
  <c r="Q16" i="9" a="1"/>
  <c r="Q16" i="9" s="1"/>
  <c r="M16" i="9" a="1"/>
  <c r="M16" i="9" s="1"/>
  <c r="I16" i="9" a="1"/>
  <c r="I16" i="9" s="1"/>
  <c r="E16" i="9" a="1"/>
  <c r="E16" i="9" s="1"/>
  <c r="A16" i="9" a="1"/>
  <c r="A16" i="9" s="1"/>
  <c r="Q15" i="9" a="1"/>
  <c r="Q15" i="9" s="1"/>
  <c r="M15" i="9" a="1"/>
  <c r="M15" i="9" s="1"/>
  <c r="I15" i="9" a="1"/>
  <c r="I15" i="9" s="1"/>
  <c r="E15" i="9" a="1"/>
  <c r="E15" i="9" s="1"/>
  <c r="A15" i="9" a="1"/>
  <c r="A15" i="9" s="1"/>
  <c r="Q14" i="9" a="1"/>
  <c r="Q14" i="9" s="1"/>
  <c r="M14" i="9" a="1"/>
  <c r="M14" i="9" s="1"/>
  <c r="I14" i="9" a="1"/>
  <c r="I14" i="9" s="1"/>
  <c r="E14" i="9" a="1"/>
  <c r="E14" i="9" s="1"/>
  <c r="A14" i="9" a="1"/>
  <c r="A14" i="9" s="1"/>
  <c r="Q13" i="9"/>
  <c r="Q13" i="9" a="1"/>
  <c r="M13" i="9" a="1"/>
  <c r="M13" i="9" s="1"/>
  <c r="I13" i="9" a="1"/>
  <c r="I13" i="9" s="1"/>
  <c r="E13" i="9" a="1"/>
  <c r="E13" i="9" s="1"/>
  <c r="A13" i="9" a="1"/>
  <c r="A13" i="9" s="1"/>
  <c r="Q12" i="9" a="1"/>
  <c r="Q12" i="9" s="1"/>
  <c r="M12" i="9" a="1"/>
  <c r="M12" i="9" s="1"/>
  <c r="I12" i="9" a="1"/>
  <c r="I12" i="9" s="1"/>
  <c r="E12" i="9" a="1"/>
  <c r="E12" i="9" s="1"/>
  <c r="A12" i="9" a="1"/>
  <c r="A12"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<sst xmlns="http://schemas.openxmlformats.org/spreadsheetml/2006/main" count="61" uniqueCount="38">
  <si>
    <t>*</t>
  </si>
  <si>
    <t>1)</t>
    <phoneticPr fontId="1"/>
  </si>
  <si>
    <t>2)</t>
  </si>
  <si>
    <t>3)</t>
    <phoneticPr fontId="1"/>
  </si>
  <si>
    <t>4)</t>
    <phoneticPr fontId="1"/>
  </si>
  <si>
    <t>5)</t>
    <phoneticPr fontId="1"/>
  </si>
  <si>
    <t>6)</t>
  </si>
  <si>
    <t>Project No.</t>
    <phoneticPr fontId="1"/>
  </si>
  <si>
    <t>Spokesperson</t>
    <phoneticPr fontId="1"/>
  </si>
  <si>
    <t>③May be allocated to a blank space</t>
    <phoneticPr fontId="1"/>
  </si>
  <si>
    <t>d</t>
    <phoneticPr fontId="1"/>
  </si>
  <si>
    <t>n</t>
    <phoneticPr fontId="1"/>
  </si>
  <si>
    <r>
      <rPr>
        <sz val="11"/>
        <rFont val="ＭＳ Ｐゴシック"/>
        <family val="3"/>
        <charset val="128"/>
      </rPr>
      <t xml:space="preserve"> 　</t>
    </r>
    <r>
      <rPr>
        <u val="double"/>
        <sz val="11"/>
        <rFont val="ＭＳ Ｐゴシック"/>
        <family val="3"/>
        <charset val="128"/>
      </rPr>
      <t>in the “Remarks” column.</t>
    </r>
    <phoneticPr fontId="1"/>
  </si>
  <si>
    <t>Remarks</t>
    <phoneticPr fontId="1"/>
  </si>
  <si>
    <t>⑤If necessary, enter the preparation tine on site (in Bio-irradiation room)</t>
    <phoneticPr fontId="1"/>
  </si>
  <si>
    <t>To clarify the desired beam time, enter the required hours x number of times per month and total required hours x number of times per period in the “Hours x Number of Times” box below.</t>
    <phoneticPr fontId="1"/>
  </si>
  <si>
    <r>
      <t xml:space="preserve">April
</t>
    </r>
    <r>
      <rPr>
        <sz val="6"/>
        <rFont val="ＭＳ Ｐゴシック"/>
        <family val="3"/>
        <charset val="128"/>
      </rPr>
      <t>(hours x number of times)</t>
    </r>
    <phoneticPr fontId="1"/>
  </si>
  <si>
    <r>
      <rPr>
        <sz val="9"/>
        <rFont val="ＭＳ Ｐゴシック"/>
        <family val="3"/>
        <charset val="128"/>
      </rPr>
      <t>May</t>
    </r>
    <r>
      <rPr>
        <sz val="7"/>
        <rFont val="ＭＳ Ｐゴシック"/>
        <family val="3"/>
        <charset val="128"/>
      </rPr>
      <t xml:space="preserve">
</t>
    </r>
    <r>
      <rPr>
        <sz val="6"/>
        <rFont val="ＭＳ Ｐゴシック"/>
        <family val="3"/>
        <charset val="128"/>
      </rPr>
      <t>(hours x number of times)</t>
    </r>
    <phoneticPr fontId="1"/>
  </si>
  <si>
    <r>
      <rPr>
        <sz val="9"/>
        <rFont val="ＭＳ Ｐゴシック"/>
        <family val="3"/>
        <charset val="128"/>
      </rPr>
      <t>June</t>
    </r>
    <r>
      <rPr>
        <sz val="7"/>
        <rFont val="ＭＳ Ｐゴシック"/>
        <family val="3"/>
        <charset val="128"/>
      </rPr>
      <t xml:space="preserve">
</t>
    </r>
    <r>
      <rPr>
        <sz val="6"/>
        <rFont val="ＭＳ Ｐゴシック"/>
        <family val="3"/>
        <charset val="128"/>
      </rPr>
      <t>(hours x number of times)</t>
    </r>
    <phoneticPr fontId="1"/>
  </si>
  <si>
    <r>
      <rPr>
        <sz val="9"/>
        <rFont val="ＭＳ Ｐゴシック"/>
        <family val="3"/>
        <charset val="128"/>
      </rPr>
      <t>July</t>
    </r>
    <r>
      <rPr>
        <sz val="7"/>
        <rFont val="ＭＳ Ｐゴシック"/>
        <family val="3"/>
        <charset val="128"/>
      </rPr>
      <t xml:space="preserve">
</t>
    </r>
    <r>
      <rPr>
        <sz val="6"/>
        <rFont val="ＭＳ Ｐゴシック"/>
        <family val="3"/>
        <charset val="128"/>
      </rPr>
      <t>(hours x number of times)</t>
    </r>
    <phoneticPr fontId="1"/>
  </si>
  <si>
    <r>
      <rPr>
        <sz val="9"/>
        <rFont val="ＭＳ Ｐゴシック"/>
        <family val="3"/>
        <charset val="128"/>
      </rPr>
      <t>August</t>
    </r>
    <r>
      <rPr>
        <sz val="7"/>
        <rFont val="ＭＳ Ｐゴシック"/>
        <family val="3"/>
        <charset val="128"/>
      </rPr>
      <t xml:space="preserve">
</t>
    </r>
    <r>
      <rPr>
        <sz val="6"/>
        <rFont val="ＭＳ Ｐゴシック"/>
        <family val="3"/>
        <charset val="128"/>
      </rPr>
      <t>(hours x number of times)</t>
    </r>
    <phoneticPr fontId="1"/>
  </si>
  <si>
    <r>
      <rPr>
        <sz val="9"/>
        <rFont val="ＭＳ Ｐゴシック"/>
        <family val="3"/>
        <charset val="128"/>
      </rPr>
      <t>Total period</t>
    </r>
    <r>
      <rPr>
        <sz val="7"/>
        <rFont val="ＭＳ Ｐゴシック"/>
        <family val="3"/>
        <charset val="128"/>
      </rPr>
      <t xml:space="preserve">
</t>
    </r>
    <r>
      <rPr>
        <sz val="6"/>
        <rFont val="ＭＳ Ｐゴシック"/>
        <family val="3"/>
        <charset val="128"/>
      </rPr>
      <t>(hours x number of times)</t>
    </r>
    <phoneticPr fontId="1"/>
  </si>
  <si>
    <t>Notes on Entry</t>
    <phoneticPr fontId="1"/>
  </si>
  <si>
    <t>④Enter animal, cell, microorganism, recombinant, BSL, etc. in the “Note” column.</t>
    <phoneticPr fontId="1"/>
  </si>
  <si>
    <t>Note</t>
    <phoneticPr fontId="1"/>
  </si>
  <si>
    <t>Please be sure to mark an "X" on the days when you cannot conduct the experiment, as we may have to allocate machine time on days other than those requested due to adjustments in the allocation of machine time.</t>
    <phoneticPr fontId="1"/>
  </si>
  <si>
    <t>②Machine time may not be allocated even if you write "○"</t>
    <phoneticPr fontId="1"/>
  </si>
  <si>
    <t>Beams may not be supplied to the bio-irradiation room on certain days or may not be the desired Ion Species. Machine time may not be allocated even if you enter “○”.</t>
    <phoneticPr fontId="1"/>
  </si>
  <si>
    <t>If you know your schedule (desired date) for cell experiments, animal experiments, microorganism experiments, genetic modification experiments (P1, P2, P1A, P2A), biosafety experiments (BSL2), etc., please indicate them in the “Remarks” column. If you do not indicate your desired date, the allocation will be based on the maximum risk at the time of proposal submission.</t>
    <phoneticPr fontId="1"/>
  </si>
  <si>
    <t>If you have any requests for machine time allocation, please write them in the remarks column. We will use this as a reference when considering the allocation of machine time.　
(e.g.: I would like to have 30 minutes per session; I have applied for 2 hours x 4 sessions, but it is OK to have less than 4 hours per session; I would like to have at least 2 hours per session because I cannot work with less than 2 hours machine time; I would like to have at least 2 hours per session; etc.) .</t>
    <phoneticPr fontId="1"/>
  </si>
  <si>
    <t>For physics proposals, please indicate the desired nuclide (in the case of requests for multiple Ion Species energies) and the preparation period in the irradiation room in the remarks column, if necessary.
Although we will take into account the preparation period as much as possible, we will consider the schedule with the highest priority given to the effective use of machine time.</t>
    <phoneticPr fontId="1"/>
  </si>
  <si>
    <t>　  h×   times</t>
    <phoneticPr fontId="1"/>
  </si>
  <si>
    <t>Candidate date</t>
    <phoneticPr fontId="1"/>
  </si>
  <si>
    <t>①Enter a (〇：Desired dates) or (×：No-good dates)</t>
    <phoneticPr fontId="1"/>
  </si>
  <si>
    <t>Please indicate "○"(Desired dates) or "×"(No-good dates) in the “Candidate date” column of the schedule above.</t>
    <phoneticPr fontId="1"/>
  </si>
  <si>
    <t>＃Work manager</t>
    <phoneticPr fontId="1"/>
  </si>
  <si>
    <t>Bio-Irradiation Room Usage Proposal</t>
    <phoneticPr fontId="1"/>
  </si>
  <si>
    <t>Machine-Time Desired Date Entry Form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</si>
</sst>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
    <numFmt numFmtId="177" formatCode="d&quot;日&quot;\(aaa\)"/>
    <numFmt numFmtId="178" formatCode="ddd\,d"/>
    <numFmt numFmtId="179" formatCode="mmmm"/>
  </numFmts>
  <fonts count="17"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
      <b/>
      <u/>
      <sz val="11"/>
      <name val="ＭＳ Ｐゴシック"/>
      <family val="3"/>
      <charset val="128"/>
    </font>
    <font>
      <u val="double"/>
      <sz val="14"/>
      <name val="ＭＳ Ｐゴシック"/>
      <family val="3"/>
      <charset val="128"/>
    </font>
    <font>
      <b/>
      <sz val="12"/>
      <name val="ＭＳ Ｐゴシック"/>
      <family val="3"/>
      <charset val="128"/>
    </font>
    <font>
      <sz val="7"/>
      <name val="ＭＳ Ｐゴシック"/>
      <family val="3"/>
      <charset val="128"/>
    </font>
    <font>
      <strike/>
      <sz val="11"/>
      <name val="ＭＳ Ｐゴシック"/>
      <family val="3"/>
      <charset val="128"/>
    </font>
    <font>
      <u val="double"/>
      <sz val="11"/>
      <name val="ＭＳ Ｐゴシック"/>
      <family val="3"/>
      <charset val="128"/>
    </font>
    <font>
      <b/>
      <strike/>
      <u/>
      <sz val="11"/>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499984740745262"/>
        <bgColor indexed="64"/>
      </patternFill>
    </fill>
  </fills>
  <borders count="25">
    <border>
      <left/>
      <right/>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s>
  <cellStyleXfs count="1">
    <xf numFmtId="0" fontId="0" fillId="0" borderId="0">
      <alignment vertical="center"/>
    </xf>
  </cellStyleXfs>
  <cellXfs count="92">
    <xf numFmtId="0" fontId="0" fillId="0" borderId="0" xfId="0">
      <alignment vertical="center"/>
    </xf>
    <xf numFmtId="56" fontId="3" fillId="2" borderId="0" xfId="0" applyNumberFormat="1" applyFont="1" applyFill="1" applyAlignment="1">
      <alignment horizontal="center" vertical="center"/>
    </xf>
    <xf numFmtId="56" fontId="8" fillId="0" borderId="0" xfId="0" applyNumberFormat="1" applyFont="1">
      <alignment vertical="center"/>
    </xf>
    <xf numFmtId="56" fontId="10" fillId="0" borderId="0" xfId="0" applyNumberFormat="1" applyFont="1">
      <alignment vertical="center"/>
    </xf>
    <xf numFmtId="56" fontId="0" fillId="0" borderId="0" xfId="0" applyNumberFormat="1" applyAlignment="1">
      <alignment horizontal="right" vertical="center"/>
    </xf>
    <xf numFmtId="56" fontId="0" fillId="0" borderId="0" xfId="0" applyNumberFormat="1" applyAlignment="1">
      <alignment horizontal="left" vertical="center"/>
    </xf>
    <xf numFmtId="56" fontId="3" fillId="0" borderId="0" xfId="0" applyNumberFormat="1" applyFont="1" applyAlignment="1">
      <alignment horizontal="center" vertical="center"/>
    </xf>
    <xf numFmtId="56" fontId="6" fillId="0" borderId="0" xfId="0" applyNumberFormat="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56" fontId="11" fillId="0" borderId="0" xfId="0" applyNumberFormat="1" applyFont="1" applyAlignment="1">
      <alignment horizontal="right" vertical="center" wrapText="1"/>
    </xf>
    <xf numFmtId="0" fontId="15" fillId="0" borderId="0" xfId="0" applyFont="1" applyAlignment="1">
      <alignment horizontal="left" vertical="center"/>
    </xf>
    <xf numFmtId="56" fontId="13" fillId="0" borderId="0" xfId="0" applyNumberFormat="1" applyFont="1" applyAlignment="1">
      <alignment horizontal="right" vertical="center"/>
    </xf>
    <xf numFmtId="56" fontId="0" fillId="0" borderId="1" xfId="0" applyNumberFormat="1" applyBorder="1" applyAlignment="1">
      <alignment horizontal="left" vertical="center"/>
    </xf>
    <xf numFmtId="56" fontId="12" fillId="0" borderId="2" xfId="0" applyNumberFormat="1" applyFont="1" applyBorder="1" applyAlignment="1">
      <alignment horizontal="center" vertical="center" wrapText="1"/>
    </xf>
    <xf numFmtId="56" fontId="0" fillId="0" borderId="0" xfId="0" applyNumberFormat="1">
      <alignment vertical="center"/>
    </xf>
    <xf numFmtId="56" fontId="4" fillId="0" borderId="0" xfId="0" applyNumberFormat="1" applyFont="1">
      <alignment vertical="center"/>
    </xf>
    <xf numFmtId="56" fontId="0" fillId="0" borderId="4" xfId="0" applyNumberFormat="1" applyBorder="1">
      <alignment vertical="center"/>
    </xf>
    <xf numFmtId="56" fontId="0" fillId="0" borderId="5" xfId="0" applyNumberFormat="1" applyBorder="1">
      <alignment vertical="center"/>
    </xf>
    <xf numFmtId="56" fontId="7" fillId="0" borderId="5" xfId="0" applyNumberFormat="1" applyFont="1" applyBorder="1">
      <alignment vertical="center"/>
    </xf>
    <xf numFmtId="56" fontId="2" fillId="0" borderId="0" xfId="0" applyNumberFormat="1" applyFont="1">
      <alignment vertical="center"/>
    </xf>
    <xf numFmtId="176" fontId="0" fillId="0" borderId="6" xfId="0" applyNumberFormat="1" applyBorder="1" applyAlignment="1">
      <alignment horizontal="center" vertical="center"/>
    </xf>
    <xf numFmtId="56" fontId="5" fillId="0" borderId="0" xfId="0" applyNumberFormat="1" applyFont="1">
      <alignment vertical="center"/>
    </xf>
    <xf numFmtId="56" fontId="2" fillId="3" borderId="0" xfId="0" applyNumberFormat="1" applyFont="1" applyFill="1">
      <alignment vertical="center"/>
    </xf>
    <xf numFmtId="56" fontId="3" fillId="0" borderId="0" xfId="0" applyNumberFormat="1" applyFont="1">
      <alignment vertical="center"/>
    </xf>
    <xf numFmtId="56" fontId="3" fillId="2" borderId="0" xfId="0" applyNumberFormat="1" applyFont="1" applyFill="1">
      <alignment vertical="center"/>
    </xf>
    <xf numFmtId="0" fontId="2" fillId="2" borderId="0" xfId="0" applyFont="1" applyFill="1">
      <alignment vertical="center"/>
    </xf>
    <xf numFmtId="56" fontId="2" fillId="2" borderId="0" xfId="0" applyNumberFormat="1" applyFont="1" applyFill="1">
      <alignment vertical="center"/>
    </xf>
    <xf numFmtId="56" fontId="16" fillId="0" borderId="0" xfId="0" applyNumberFormat="1" applyFont="1">
      <alignment vertical="center"/>
    </xf>
    <xf numFmtId="176" fontId="0" fillId="0" borderId="0" xfId="0" applyNumberFormat="1" applyAlignment="1">
      <alignment horizontal="center" vertical="center"/>
    </xf>
    <xf numFmtId="177" fontId="0" fillId="0" borderId="6" xfId="0" applyNumberFormat="1" applyBorder="1" applyAlignment="1">
      <alignment horizontal="center" vertical="center"/>
    </xf>
    <xf numFmtId="0" fontId="0" fillId="0" borderId="6" xfId="0" applyBorder="1" applyAlignment="1">
      <alignment horizontal="center" vertical="center"/>
    </xf>
    <xf numFmtId="56" fontId="5" fillId="4" borderId="6" xfId="0" applyNumberFormat="1" applyFont="1" applyFill="1" applyBorder="1" applyAlignment="1">
      <alignment horizontal="center" vertical="center"/>
    </xf>
    <xf numFmtId="0" fontId="5" fillId="0" borderId="6" xfId="0" applyFont="1" applyBorder="1">
      <alignment vertical="center"/>
    </xf>
    <xf numFmtId="56" fontId="12" fillId="0" borderId="1" xfId="0" applyNumberFormat="1" applyFont="1" applyBorder="1" applyAlignment="1">
      <alignment horizontal="center" vertical="center" wrapText="1"/>
    </xf>
    <xf numFmtId="56" fontId="14" fillId="0" borderId="7" xfId="0" applyNumberFormat="1" applyFont="1" applyBorder="1" applyAlignment="1">
      <alignment horizontal="left" vertical="center"/>
    </xf>
    <xf numFmtId="56" fontId="0" fillId="0" borderId="1" xfId="0" applyNumberFormat="1" applyBorder="1" applyAlignment="1">
      <alignment horizontal="center" vertical="center"/>
    </xf>
    <xf numFmtId="56" fontId="14" fillId="0" borderId="8" xfId="0" applyNumberFormat="1" applyFont="1" applyBorder="1">
      <alignment vertical="center"/>
    </xf>
    <xf numFmtId="56" fontId="0" fillId="0" borderId="0" xfId="0" applyNumberFormat="1" applyAlignment="1">
      <alignment horizontal="center" vertical="center"/>
    </xf>
    <xf numFmtId="56" fontId="0" fillId="0" borderId="4" xfId="0" applyNumberFormat="1" applyBorder="1" applyAlignment="1">
      <alignment horizontal="center" vertical="center"/>
    </xf>
    <xf numFmtId="56" fontId="14" fillId="0" borderId="0" xfId="0" applyNumberFormat="1" applyFont="1">
      <alignment vertical="center"/>
    </xf>
    <xf numFmtId="56" fontId="12" fillId="0" borderId="0" xfId="0" applyNumberFormat="1" applyFont="1" applyAlignment="1">
      <alignment horizontal="center" vertical="center" wrapText="1"/>
    </xf>
    <xf numFmtId="56" fontId="5" fillId="0" borderId="6" xfId="0" applyNumberFormat="1" applyFont="1" applyBorder="1" applyAlignment="1">
      <alignment horizontal="center" vertical="center"/>
    </xf>
    <xf numFmtId="0" fontId="5" fillId="4" borderId="6" xfId="0" applyFont="1" applyFill="1" applyBorder="1">
      <alignment vertical="center"/>
    </xf>
    <xf numFmtId="56" fontId="0" fillId="0" borderId="10" xfId="0" applyNumberFormat="1" applyBorder="1" applyAlignment="1">
      <alignment horizontal="left" vertical="center"/>
    </xf>
    <xf numFmtId="56" fontId="0" fillId="0" borderId="11" xfId="0" applyNumberFormat="1" applyBorder="1">
      <alignment vertical="center"/>
    </xf>
    <xf numFmtId="56" fontId="0" fillId="0" borderId="12" xfId="0" applyNumberFormat="1" applyBorder="1">
      <alignment vertical="center"/>
    </xf>
    <xf numFmtId="179" fontId="0" fillId="0" borderId="6" xfId="0" applyNumberFormat="1" applyBorder="1" applyAlignment="1">
      <alignment horizontal="center" vertical="center"/>
    </xf>
    <xf numFmtId="178" fontId="5" fillId="0" borderId="6" xfId="0" applyNumberFormat="1" applyFont="1" applyBorder="1" applyAlignment="1">
      <alignment horizontal="right" vertical="center"/>
    </xf>
    <xf numFmtId="56" fontId="14" fillId="0" borderId="9" xfId="0" applyNumberFormat="1" applyFont="1" applyBorder="1">
      <alignment vertical="center"/>
    </xf>
    <xf numFmtId="56" fontId="2" fillId="0" borderId="3" xfId="0" applyNumberFormat="1" applyFont="1" applyBorder="1" applyAlignment="1">
      <alignment horizontal="center" vertical="center" wrapText="1"/>
    </xf>
    <xf numFmtId="179" fontId="0" fillId="4" borderId="6" xfId="0" applyNumberFormat="1" applyFill="1" applyBorder="1" applyAlignment="1">
      <alignment horizontal="center" vertical="center"/>
    </xf>
    <xf numFmtId="176" fontId="0" fillId="4" borderId="6" xfId="0" applyNumberFormat="1" applyFill="1" applyBorder="1" applyAlignment="1">
      <alignment horizontal="center" vertical="center"/>
    </xf>
    <xf numFmtId="177" fontId="0" fillId="4" borderId="6" xfId="0" applyNumberFormat="1" applyFill="1" applyBorder="1" applyAlignment="1">
      <alignment horizontal="center" vertical="center"/>
    </xf>
    <xf numFmtId="0" fontId="0" fillId="4" borderId="6" xfId="0" applyFill="1" applyBorder="1" applyAlignment="1">
      <alignment horizontal="center" vertical="center"/>
    </xf>
    <xf numFmtId="178" fontId="5" fillId="4" borderId="6" xfId="0" applyNumberFormat="1" applyFont="1" applyFill="1" applyBorder="1" applyAlignment="1">
      <alignment horizontal="right" vertical="center"/>
    </xf>
    <xf numFmtId="56" fontId="12" fillId="4" borderId="2" xfId="0" applyNumberFormat="1" applyFont="1" applyFill="1" applyBorder="1" applyAlignment="1">
      <alignment horizontal="center" vertical="center" wrapText="1"/>
    </xf>
    <xf numFmtId="56" fontId="5" fillId="0" borderId="7" xfId="0" applyNumberFormat="1" applyFont="1" applyBorder="1" applyAlignment="1">
      <alignment horizontal="left" vertical="center"/>
    </xf>
    <xf numFmtId="56" fontId="5" fillId="0" borderId="1" xfId="0" applyNumberFormat="1" applyFont="1" applyBorder="1" applyAlignment="1">
      <alignment horizontal="left" vertical="center"/>
    </xf>
    <xf numFmtId="56" fontId="5" fillId="0" borderId="8" xfId="0" applyNumberFormat="1" applyFont="1" applyBorder="1" applyAlignment="1">
      <alignment horizontal="left" vertical="center"/>
    </xf>
    <xf numFmtId="56" fontId="5" fillId="0" borderId="0" xfId="0" applyNumberFormat="1" applyFont="1" applyAlignment="1">
      <alignment horizontal="left" vertical="center"/>
    </xf>
    <xf numFmtId="56" fontId="5" fillId="0" borderId="9" xfId="0" applyNumberFormat="1" applyFont="1" applyBorder="1" applyAlignment="1">
      <alignment horizontal="left" vertical="center"/>
    </xf>
    <xf numFmtId="56" fontId="5" fillId="0" borderId="4" xfId="0" applyNumberFormat="1" applyFont="1" applyBorder="1" applyAlignment="1">
      <alignment horizontal="left" vertical="center"/>
    </xf>
    <xf numFmtId="56" fontId="12" fillId="0" borderId="19" xfId="0" applyNumberFormat="1" applyFont="1" applyBorder="1" applyAlignment="1">
      <alignment horizontal="center" vertical="center" wrapText="1"/>
    </xf>
    <xf numFmtId="56" fontId="12" fillId="0" borderId="20" xfId="0" applyNumberFormat="1" applyFont="1" applyBorder="1" applyAlignment="1">
      <alignment horizontal="center" vertical="center" wrapText="1"/>
    </xf>
    <xf numFmtId="56" fontId="12" fillId="0" borderId="21" xfId="0" applyNumberFormat="1" applyFont="1" applyBorder="1" applyAlignment="1">
      <alignment horizontal="center" vertical="center" wrapText="1"/>
    </xf>
    <xf numFmtId="56" fontId="0" fillId="0" borderId="23" xfId="0" applyNumberFormat="1" applyBorder="1" applyAlignment="1">
      <alignment horizontal="center" vertical="center" wrapText="1"/>
    </xf>
    <xf numFmtId="56" fontId="0" fillId="0" borderId="1" xfId="0" applyNumberFormat="1" applyBorder="1" applyAlignment="1">
      <alignment horizontal="center" vertical="center" wrapText="1"/>
    </xf>
    <xf numFmtId="56" fontId="0" fillId="0" borderId="10" xfId="0" applyNumberFormat="1" applyBorder="1" applyAlignment="1">
      <alignment horizontal="center" vertical="center" wrapText="1"/>
    </xf>
    <xf numFmtId="56" fontId="0" fillId="0" borderId="24" xfId="0" applyNumberFormat="1" applyBorder="1" applyAlignment="1">
      <alignment horizontal="center" vertical="center" wrapText="1"/>
    </xf>
    <xf numFmtId="56" fontId="0" fillId="0" borderId="0" xfId="0" applyNumberFormat="1" applyAlignment="1">
      <alignment horizontal="center" vertical="center" wrapText="1"/>
    </xf>
    <xf numFmtId="56" fontId="0" fillId="0" borderId="11" xfId="0" applyNumberFormat="1" applyBorder="1" applyAlignment="1">
      <alignment horizontal="center" vertical="center" wrapText="1"/>
    </xf>
    <xf numFmtId="56" fontId="0" fillId="0" borderId="13" xfId="0" applyNumberFormat="1" applyBorder="1" applyAlignment="1">
      <alignment horizontal="center" vertical="center" wrapText="1"/>
    </xf>
    <xf numFmtId="56" fontId="0" fillId="0" borderId="4" xfId="0" applyNumberFormat="1" applyBorder="1" applyAlignment="1">
      <alignment horizontal="center" vertical="center" wrapText="1"/>
    </xf>
    <xf numFmtId="56" fontId="0" fillId="0" borderId="12" xfId="0" applyNumberFormat="1" applyBorder="1" applyAlignment="1">
      <alignment horizontal="center" vertical="center" wrapText="1"/>
    </xf>
    <xf numFmtId="176" fontId="5" fillId="0" borderId="16" xfId="0" applyNumberFormat="1" applyFont="1" applyBorder="1" applyAlignment="1">
      <alignment horizontal="center" vertical="center" wrapText="1"/>
    </xf>
    <xf numFmtId="176" fontId="5" fillId="0" borderId="17" xfId="0" applyNumberFormat="1" applyFont="1" applyBorder="1" applyAlignment="1">
      <alignment horizontal="center" vertical="center"/>
    </xf>
    <xf numFmtId="176" fontId="5" fillId="4" borderId="16" xfId="0" applyNumberFormat="1" applyFont="1" applyFill="1" applyBorder="1" applyAlignment="1">
      <alignment horizontal="center" vertical="center" wrapText="1"/>
    </xf>
    <xf numFmtId="176" fontId="5" fillId="4" borderId="17" xfId="0" applyNumberFormat="1" applyFont="1" applyFill="1" applyBorder="1" applyAlignment="1">
      <alignment horizontal="center" vertical="center"/>
    </xf>
    <xf numFmtId="56" fontId="9" fillId="0" borderId="22" xfId="0" applyNumberFormat="1" applyFont="1" applyBorder="1" applyAlignment="1">
      <alignment horizontal="left" vertical="top" wrapText="1"/>
    </xf>
    <xf numFmtId="56" fontId="9" fillId="0" borderId="0" xfId="0" applyNumberFormat="1" applyFont="1" applyAlignment="1">
      <alignment horizontal="left" vertical="top" wrapText="1"/>
    </xf>
    <xf numFmtId="56" fontId="0" fillId="0" borderId="2" xfId="0" applyNumberFormat="1" applyBorder="1" applyAlignment="1">
      <alignment horizontal="center" vertical="center" wrapText="1"/>
    </xf>
    <xf numFmtId="56" fontId="0" fillId="0" borderId="14" xfId="0" applyNumberFormat="1" applyBorder="1" applyAlignment="1">
      <alignment horizontal="center" vertical="center" wrapText="1"/>
    </xf>
    <xf numFmtId="56" fontId="0" fillId="0" borderId="15" xfId="0" applyNumberFormat="1" applyBorder="1" applyAlignment="1">
      <alignment horizontal="center" vertical="center" wrapText="1"/>
    </xf>
    <xf numFmtId="56" fontId="0" fillId="4" borderId="2" xfId="0" applyNumberFormat="1" applyFill="1" applyBorder="1" applyAlignment="1">
      <alignment horizontal="center" vertical="center" wrapText="1"/>
    </xf>
    <xf numFmtId="56" fontId="0" fillId="4" borderId="14" xfId="0" applyNumberFormat="1" applyFill="1" applyBorder="1" applyAlignment="1">
      <alignment horizontal="center" vertical="center" wrapText="1"/>
    </xf>
    <xf numFmtId="56" fontId="0" fillId="4" borderId="18" xfId="0" applyNumberFormat="1" applyFill="1" applyBorder="1" applyAlignment="1">
      <alignment horizontal="center" vertical="center" wrapText="1"/>
    </xf>
    <xf numFmtId="56" fontId="0" fillId="0" borderId="0" xfId="0" applyNumberFormat="1" applyAlignment="1">
      <alignment horizontal="left" vertical="top" wrapText="1"/>
    </xf>
    <xf numFmtId="56" fontId="0" fillId="0" borderId="0" xfId="0" applyNumberFormat="1" applyAlignment="1">
      <alignment horizontal="left" vertical="center" wrapText="1"/>
    </xf>
    <xf numFmtId="56" fontId="0" fillId="0" borderId="0" xfId="0" applyNumberFormat="1" applyAlignment="1">
      <alignment horizontal="left" vertical="center"/>
    </xf>
    <xf numFmtId="56" fontId="9" fillId="2" borderId="0" xfId="0" applyNumberFormat="1"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C5BC-9E60-44D0-93CD-2D0FC8E5EA3A}">
  <sheetPr>
    <tabColor rgb="FF00B0F0"/>
    <pageSetUpPr fitToPage="1"/>
  </sheetPr>
  <dimension ref="A1:T73"/>
  <sheetViews>
    <sheetView showGridLines="0" tabSelected="1" view="pageBreakPreview" zoomScaleNormal="100" zoomScaleSheetLayoutView="100" workbookViewId="0">
      <selection activeCell="B70" sqref="B70:T73"/>
    </sheetView>
  </sheetViews>
  <sheetFormatPr defaultColWidth="8.75" defaultRowHeight="13.5" x14ac:dyDescent="0.15"/>
  <cols>
    <col min="1" max="1" width="8.125" style="16" customWidth="1"/>
    <col min="2" max="3" width="3.875" style="16" customWidth="1"/>
    <col min="4" max="4" width="8.625" style="16" customWidth="1"/>
    <col min="5" max="5" width="8.125" style="16" customWidth="1"/>
    <col min="6" max="7" width="3.875" style="16" customWidth="1"/>
    <col min="8" max="8" width="8.625" style="16" customWidth="1"/>
    <col min="9" max="9" width="8.125" style="16" customWidth="1"/>
    <col min="10" max="11" width="3.875" style="16" customWidth="1"/>
    <col min="12" max="12" width="8.625" style="16" customWidth="1"/>
    <col min="13" max="13" width="8.125" style="16" customWidth="1"/>
    <col min="14" max="15" width="3.875" style="16" customWidth="1"/>
    <col min="16" max="16" width="8.625" style="16" customWidth="1"/>
    <col min="17" max="17" width="8.125" style="16" customWidth="1"/>
    <col min="18" max="19" width="3.875" style="16" customWidth="1"/>
    <col min="20" max="20" width="8.625" style="16" customWidth="1"/>
    <col min="21" max="16384" width="8.75" style="16"/>
  </cols>
  <sheetData>
    <row r="1" spans="1:20" s="5" customFormat="1" ht="17.25" x14ac:dyDescent="0.15">
      <c r="A1" s="3" t="s">
        <v>36</v>
      </c>
      <c r="B1" s="2"/>
      <c r="C1" s="2"/>
      <c r="D1" s="2"/>
      <c r="E1" s="2"/>
      <c r="F1" s="2"/>
      <c r="G1" s="2"/>
      <c r="H1" s="2"/>
      <c r="I1" s="36" t="s">
        <v>33</v>
      </c>
      <c r="J1" s="14"/>
      <c r="K1" s="14"/>
      <c r="L1" s="14"/>
      <c r="M1" s="37"/>
      <c r="N1" s="14"/>
      <c r="O1" s="14"/>
      <c r="P1" s="14"/>
      <c r="Q1" s="14"/>
      <c r="R1" s="37"/>
      <c r="S1" s="37"/>
      <c r="T1" s="45"/>
    </row>
    <row r="2" spans="1:20" ht="17.25" x14ac:dyDescent="0.15">
      <c r="A2" s="3" t="s">
        <v>37</v>
      </c>
      <c r="I2" s="38" t="s">
        <v>26</v>
      </c>
      <c r="M2" s="39"/>
      <c r="R2" s="39"/>
      <c r="S2" s="39"/>
      <c r="T2" s="46"/>
    </row>
    <row r="3" spans="1:20" x14ac:dyDescent="0.15">
      <c r="I3" s="38" t="s">
        <v>9</v>
      </c>
      <c r="M3" s="39"/>
      <c r="R3" s="39"/>
      <c r="S3" s="39"/>
      <c r="T3" s="46"/>
    </row>
    <row r="4" spans="1:20" ht="13.5" customHeight="1" x14ac:dyDescent="0.15">
      <c r="I4" s="38" t="s">
        <v>23</v>
      </c>
      <c r="M4" s="39"/>
      <c r="R4" s="39"/>
      <c r="S4" s="39"/>
      <c r="T4" s="46"/>
    </row>
    <row r="5" spans="1:20" ht="13.5" customHeight="1" x14ac:dyDescent="0.15">
      <c r="I5" s="38" t="s">
        <v>14</v>
      </c>
      <c r="M5" s="39"/>
      <c r="R5" s="39"/>
      <c r="S5" s="39"/>
      <c r="T5" s="46"/>
    </row>
    <row r="6" spans="1:20" ht="13.5" customHeight="1" thickBot="1" x14ac:dyDescent="0.2">
      <c r="I6" s="50" t="s">
        <v>12</v>
      </c>
      <c r="J6" s="18"/>
      <c r="K6" s="18"/>
      <c r="L6" s="18"/>
      <c r="M6" s="40"/>
      <c r="N6" s="18"/>
      <c r="O6" s="18"/>
      <c r="P6" s="18"/>
      <c r="Q6" s="18"/>
      <c r="R6" s="40"/>
      <c r="S6" s="40"/>
      <c r="T6" s="47"/>
    </row>
    <row r="7" spans="1:20" ht="17.25" x14ac:dyDescent="0.15">
      <c r="J7" s="3"/>
      <c r="M7" s="17"/>
      <c r="N7" s="17"/>
      <c r="O7" s="41"/>
      <c r="T7" s="39"/>
    </row>
    <row r="8" spans="1:20" ht="18" customHeight="1" x14ac:dyDescent="0.15">
      <c r="A8" s="19" t="s">
        <v>7</v>
      </c>
      <c r="B8" s="19"/>
      <c r="C8" s="19"/>
      <c r="D8" s="20"/>
      <c r="E8" s="19"/>
      <c r="F8" s="19"/>
      <c r="G8" s="19"/>
      <c r="M8" s="19" t="s">
        <v>8</v>
      </c>
      <c r="N8" s="19"/>
      <c r="O8" s="19"/>
      <c r="P8" s="19"/>
      <c r="Q8" s="19"/>
      <c r="R8" s="19"/>
      <c r="S8" s="19"/>
      <c r="T8" s="19"/>
    </row>
    <row r="9" spans="1:20" ht="18" customHeight="1" x14ac:dyDescent="0.15">
      <c r="A9" s="21"/>
      <c r="B9" s="21"/>
      <c r="C9" s="21"/>
      <c r="D9" s="21"/>
      <c r="E9" s="21"/>
      <c r="F9" s="21"/>
      <c r="G9" s="21"/>
      <c r="H9" s="21"/>
      <c r="I9" s="21"/>
      <c r="J9" s="21"/>
      <c r="K9" s="21"/>
      <c r="L9" s="21"/>
      <c r="M9" s="21" t="s">
        <v>35</v>
      </c>
      <c r="N9" s="21"/>
      <c r="O9" s="21"/>
      <c r="P9" s="21"/>
      <c r="Q9" s="21"/>
      <c r="R9" s="21"/>
      <c r="S9" s="21"/>
      <c r="T9" s="21"/>
    </row>
    <row r="10" spans="1:20" s="30" customFormat="1" ht="31.5" customHeight="1" x14ac:dyDescent="0.15">
      <c r="A10" s="48">
        <v>45748</v>
      </c>
      <c r="B10" s="76" t="s">
        <v>32</v>
      </c>
      <c r="C10" s="77"/>
      <c r="D10" s="22" t="s">
        <v>24</v>
      </c>
      <c r="E10" s="48">
        <v>45778</v>
      </c>
      <c r="F10" s="76" t="s">
        <v>32</v>
      </c>
      <c r="G10" s="77"/>
      <c r="H10" s="22" t="s">
        <v>24</v>
      </c>
      <c r="I10" s="48">
        <v>45809</v>
      </c>
      <c r="J10" s="76" t="s">
        <v>32</v>
      </c>
      <c r="K10" s="77"/>
      <c r="L10" s="22" t="s">
        <v>24</v>
      </c>
      <c r="M10" s="48">
        <v>45839</v>
      </c>
      <c r="N10" s="76" t="s">
        <v>32</v>
      </c>
      <c r="O10" s="77"/>
      <c r="P10" s="22" t="s">
        <v>24</v>
      </c>
      <c r="Q10" s="52">
        <v>45870</v>
      </c>
      <c r="R10" s="78" t="s">
        <v>32</v>
      </c>
      <c r="S10" s="79"/>
      <c r="T10" s="53" t="s">
        <v>24</v>
      </c>
    </row>
    <row r="11" spans="1:20" s="10" customFormat="1" ht="15.75" customHeight="1" x14ac:dyDescent="0.15">
      <c r="A11" s="31"/>
      <c r="B11" s="32" t="s">
        <v>10</v>
      </c>
      <c r="C11" s="32" t="s">
        <v>11</v>
      </c>
      <c r="D11" s="32"/>
      <c r="E11" s="31"/>
      <c r="F11" s="32" t="s">
        <v>10</v>
      </c>
      <c r="G11" s="32" t="s">
        <v>11</v>
      </c>
      <c r="H11" s="32"/>
      <c r="I11" s="31"/>
      <c r="J11" s="32" t="s">
        <v>10</v>
      </c>
      <c r="K11" s="32" t="s">
        <v>11</v>
      </c>
      <c r="L11" s="32"/>
      <c r="M11" s="31"/>
      <c r="N11" s="32" t="s">
        <v>10</v>
      </c>
      <c r="O11" s="32" t="s">
        <v>11</v>
      </c>
      <c r="P11" s="32"/>
      <c r="Q11" s="54"/>
      <c r="R11" s="55" t="s">
        <v>10</v>
      </c>
      <c r="S11" s="55" t="s">
        <v>11</v>
      </c>
      <c r="T11" s="55"/>
    </row>
    <row r="12" spans="1:20" customFormat="1" ht="15.75" customHeight="1" x14ac:dyDescent="0.15">
      <c r="A12" s="49" t="str" cm="1">
        <f t="array" ref="A12">TEXT(A10,"ddd,")&amp;DAY(A10)&amp;IF(OR(DAY(A10)={1,21,31}),"st",IF(OR(DAY(A10)={2,22}),"nd",IF(OR(DAY(A10)={3,23}),"rd","th")))</f>
        <v>Tue,1st</v>
      </c>
      <c r="B12" s="33"/>
      <c r="C12" s="33"/>
      <c r="D12" s="44"/>
      <c r="E12" s="49" t="str" cm="1">
        <f t="array" ref="E12">TEXT(E10,"ddd,")&amp;DAY(E10)&amp;IF(OR(DAY(E10)={1,21,31}),"st",IF(OR(DAY(E10)={2,22}),"nd",IF(OR(DAY(E10)={3,23}),"rd","th")))</f>
        <v>Thu,1st</v>
      </c>
      <c r="F12" s="33"/>
      <c r="G12" s="43"/>
      <c r="H12" s="43"/>
      <c r="I12" s="49" t="str" cm="1">
        <f t="array" ref="I12">TEXT(I10,"ddd,")&amp;DAY(I10)&amp;IF(OR(DAY(I10)={1,21,31}),"st",IF(OR(DAY(I10)={2,22}),"nd",IF(OR(DAY(I10)={3,23}),"rd","th")))</f>
        <v>Sun,1st</v>
      </c>
      <c r="J12" s="33"/>
      <c r="K12" s="33"/>
      <c r="L12" s="33"/>
      <c r="M12" s="49" t="str" cm="1">
        <f t="array" ref="M12">TEXT(M10,"ddd,")&amp;DAY(M10)&amp;IF(OR(DAY(M10)={1,21,31}),"st",IF(OR(DAY(M10)={2,22}),"nd",IF(OR(DAY(M10)={3,23}),"rd","th")))</f>
        <v>Tue,1st</v>
      </c>
      <c r="N12" s="33"/>
      <c r="O12" s="43"/>
      <c r="P12" s="43"/>
      <c r="Q12" s="56" t="str" cm="1">
        <f t="array" ref="Q12">TEXT(Q10,"ddd,")&amp;DAY(Q10)&amp;IF(OR(DAY(Q10)={1,21,31}),"st",IF(OR(DAY(Q10)={2,22}),"nd",IF(OR(DAY(Q10)={3,23}),"rd","th")))</f>
        <v>Fri,1st</v>
      </c>
      <c r="R12" s="33"/>
      <c r="S12" s="33"/>
      <c r="T12" s="33"/>
    </row>
    <row r="13" spans="1:20" customFormat="1" ht="15.75" customHeight="1" x14ac:dyDescent="0.15">
      <c r="A13" s="49" t="str" cm="1">
        <f t="array" ref="A13">TEXT(A$10+1,"ddd,")&amp;DAY(A$10+1)&amp;IF(OR(DAY(A$10+1)={1,21,31}),"st",IF(OR(DAY(A$10+1)={2,22}),"nd",IF(OR(DAY(A$10+1)={3,23}),"rd","th")))</f>
        <v>Wed,2nd</v>
      </c>
      <c r="B13" s="33"/>
      <c r="C13" s="33"/>
      <c r="D13" s="44"/>
      <c r="E13" s="49" t="str" cm="1">
        <f t="array" ref="E13">TEXT(E$10+1,"ddd,")&amp;DAY(E$10+1)&amp;IF(OR(DAY(E$10+1)={1,21,31}),"st",IF(OR(DAY(E$10+1)={2,22}),"nd",IF(OR(DAY(E$10+1)={3,23}),"rd","th")))</f>
        <v>Fri,2nd</v>
      </c>
      <c r="F13" s="33"/>
      <c r="G13" s="33"/>
      <c r="H13" s="33"/>
      <c r="I13" s="49" t="str" cm="1">
        <f t="array" ref="I13">TEXT(I$10+1,"ddd,")&amp;DAY(I$10+1)&amp;IF(OR(DAY(I$10+1)={1,21,31}),"st",IF(OR(DAY(I$10+1)={2,22}),"nd",IF(OR(DAY(I$10+1)={3,23}),"rd","th")))</f>
        <v>Mon,2nd</v>
      </c>
      <c r="J13" s="33"/>
      <c r="K13" s="33"/>
      <c r="L13" s="33"/>
      <c r="M13" s="49" t="str" cm="1">
        <f t="array" ref="M13">TEXT(M$10+1,"ddd,")&amp;DAY(M$10+1)&amp;IF(OR(DAY(M$10+1)={1,21,31}),"st",IF(OR(DAY(M$10+1)={2,22}),"nd",IF(OR(DAY(M$10+1)={3,23}),"rd","th")))</f>
        <v>Wed,2nd</v>
      </c>
      <c r="N13" s="33"/>
      <c r="O13" s="33"/>
      <c r="P13" s="33"/>
      <c r="Q13" s="56" t="str" cm="1">
        <f t="array" ref="Q13">TEXT(Q$10+1,"ddd,")&amp;DAY(Q$10+1)&amp;IF(OR(DAY(Q$10+1)={1,21,31}),"st",IF(OR(DAY(Q$10+1)={2,22}),"nd",IF(OR(DAY(Q$10+1)={3,23}),"rd","th")))</f>
        <v>Sat,2nd</v>
      </c>
      <c r="R13" s="33"/>
      <c r="S13" s="33"/>
      <c r="T13" s="33"/>
    </row>
    <row r="14" spans="1:20" customFormat="1" ht="15.75" customHeight="1" x14ac:dyDescent="0.15">
      <c r="A14" s="49" t="str" cm="1">
        <f t="array" ref="A14">TEXT(A$10+2,"ddd,")&amp;DAY(A$10+2)&amp;IF(OR(DAY(A$10+2)={1,21,31}),"st",IF(OR(DAY(A$10+2)={2,22}),"nd",IF(OR(DAY(A$10+2)={3,23}),"rd","th")))</f>
        <v>Thu,3rd</v>
      </c>
      <c r="B14" s="33"/>
      <c r="C14" s="33"/>
      <c r="D14" s="44"/>
      <c r="E14" s="49" t="str" cm="1">
        <f t="array" ref="E14">TEXT(E$10+2,"ddd,")&amp;DAY(E$10+2)&amp;IF(OR(DAY(E$10+2)={1,21,31}),"st",IF(OR(DAY(E$10+2)={2,22}),"nd",IF(OR(DAY(E$10+2)={3,23}),"rd","th")))</f>
        <v>Sat,3rd</v>
      </c>
      <c r="F14" s="33"/>
      <c r="G14" s="33"/>
      <c r="H14" s="33"/>
      <c r="I14" s="49" t="str" cm="1">
        <f t="array" ref="I14">TEXT(I$10+2,"ddd,")&amp;DAY(I$10+2)&amp;IF(OR(DAY(I$10+2)={1,21,31}),"st",IF(OR(DAY(I$10+2)={2,22}),"nd",IF(OR(DAY(I$10+2)={3,23}),"rd","th")))</f>
        <v>Tue,3rd</v>
      </c>
      <c r="J14" s="33"/>
      <c r="K14" s="43"/>
      <c r="L14" s="43"/>
      <c r="M14" s="49" t="str" cm="1">
        <f t="array" ref="M14">TEXT(M$10+2,"ddd,")&amp;DAY(M$10+2)&amp;IF(OR(DAY(M$10+2)={1,21,31}),"st",IF(OR(DAY(M$10+2)={2,22}),"nd",IF(OR(DAY(M$10+2)={3,23}),"rd","th")))</f>
        <v>Thu,3rd</v>
      </c>
      <c r="N14" s="33"/>
      <c r="O14" s="33"/>
      <c r="P14" s="33"/>
      <c r="Q14" s="56" t="str" cm="1">
        <f t="array" ref="Q14">TEXT(Q$10+2,"ddd,")&amp;DAY(Q$10+2)&amp;IF(OR(DAY(Q$10+2)={1,21,31}),"st",IF(OR(DAY(Q$10+2)={2,22}),"nd",IF(OR(DAY(Q$10+2)={3,23}),"rd","th")))</f>
        <v>Sun,3rd</v>
      </c>
      <c r="R14" s="33"/>
      <c r="S14" s="33"/>
      <c r="T14" s="33"/>
    </row>
    <row r="15" spans="1:20" customFormat="1" ht="15.75" customHeight="1" x14ac:dyDescent="0.15">
      <c r="A15" s="49" t="str" cm="1">
        <f t="array" ref="A15">TEXT(A$10+3,"ddd,")&amp;DAY(A$10+3)&amp;IF(OR(DAY(A$10+3)={1,21,31}),"st",IF(OR(DAY(A$10+3)={2,22}),"nd",IF(OR(DAY(A$10+3)={3,23}),"rd","th")))</f>
        <v>Fri,4th</v>
      </c>
      <c r="B15" s="33"/>
      <c r="C15" s="33"/>
      <c r="D15" s="44"/>
      <c r="E15" s="49" t="str" cm="1">
        <f t="array" ref="E15">TEXT(E$10+3,"ddd,")&amp;DAY(E$10+3)&amp;IF(OR(DAY(E$10+3)={1,21,31}),"st",IF(OR(DAY(E$10+3)={2,22}),"nd",IF(OR(DAY(E$10+3)={3,23}),"rd","th")))</f>
        <v>Sun,4th</v>
      </c>
      <c r="F15" s="33"/>
      <c r="G15" s="33"/>
      <c r="H15" s="33"/>
      <c r="I15" s="49" t="str" cm="1">
        <f t="array" ref="I15">TEXT(I$10+3,"ddd,")&amp;DAY(I$10+3)&amp;IF(OR(DAY(I$10+3)={1,21,31}),"st",IF(OR(DAY(I$10+3)={2,22}),"nd",IF(OR(DAY(I$10+3)={3,23}),"rd","th")))</f>
        <v>Wed,4th</v>
      </c>
      <c r="J15" s="33"/>
      <c r="K15" s="43"/>
      <c r="L15" s="43"/>
      <c r="M15" s="49" t="str" cm="1">
        <f t="array" ref="M15">TEXT(M$10+3,"ddd,")&amp;DAY(M$10+3)&amp;IF(OR(DAY(M$10+3)={1,21,31}),"st",IF(OR(DAY(M$10+3)={2,22}),"nd",IF(OR(DAY(M$10+3)={3,23}),"rd","th")))</f>
        <v>Fri,4th</v>
      </c>
      <c r="N15" s="33"/>
      <c r="O15" s="33"/>
      <c r="P15" s="33"/>
      <c r="Q15" s="56" t="str" cm="1">
        <f t="array" ref="Q15">TEXT(Q$10+3,"ddd,")&amp;DAY(Q$10+3)&amp;IF(OR(DAY(Q$10+3)={1,21,31}),"st",IF(OR(DAY(Q$10+3)={2,22}),"nd",IF(OR(DAY(Q$10+3)={3,23}),"rd","th")))</f>
        <v>Mon,4th</v>
      </c>
      <c r="R15" s="33"/>
      <c r="S15" s="33"/>
      <c r="T15" s="33"/>
    </row>
    <row r="16" spans="1:20" customFormat="1" ht="15.75" customHeight="1" x14ac:dyDescent="0.15">
      <c r="A16" s="49" t="str" cm="1">
        <f t="array" ref="A16">TEXT(A$10+4,"ddd,")&amp;DAY(A$10+4)&amp;IF(OR(DAY(A$10+4)={1,21,31}),"st",IF(OR(DAY(A$10+4)={2,22}),"nd",IF(OR(DAY(A$10+4)={3,23}),"rd","th")))</f>
        <v>Sat,5th</v>
      </c>
      <c r="B16" s="33"/>
      <c r="C16" s="33"/>
      <c r="D16" s="44"/>
      <c r="E16" s="49" t="str" cm="1">
        <f t="array" ref="E16">TEXT(E$10+4,"ddd,")&amp;DAY(E$10+4)&amp;IF(OR(DAY(E$10+4)={1,21,31}),"st",IF(OR(DAY(E$10+4)={2,22}),"nd",IF(OR(DAY(E$10+4)={3,23}),"rd","th")))</f>
        <v>Mon,5th</v>
      </c>
      <c r="F16" s="33"/>
      <c r="G16" s="33"/>
      <c r="H16" s="33"/>
      <c r="I16" s="49" t="str" cm="1">
        <f t="array" ref="I16">TEXT(I$10+4,"ddd,")&amp;DAY(I$10+4)&amp;IF(OR(DAY(I$10+4)={1,21,31}),"st",IF(OR(DAY(I$10+4)={2,22}),"nd",IF(OR(DAY(I$10+4)={3,23}),"rd","th")))</f>
        <v>Thu,5th</v>
      </c>
      <c r="J16" s="33"/>
      <c r="K16" s="33"/>
      <c r="L16" s="33"/>
      <c r="M16" s="49" t="str" cm="1">
        <f t="array" ref="M16">TEXT(M$10+4,"ddd,")&amp;DAY(M$10+4)&amp;IF(OR(DAY(M$10+4)={1,21,31}),"st",IF(OR(DAY(M$10+4)={2,22}),"nd",IF(OR(DAY(M$10+4)={3,23}),"rd","th")))</f>
        <v>Sat,5th</v>
      </c>
      <c r="N16" s="33"/>
      <c r="O16" s="33"/>
      <c r="P16" s="33"/>
      <c r="Q16" s="56" t="str" cm="1">
        <f t="array" ref="Q16">TEXT(Q$10+4,"ddd,")&amp;DAY(Q$10+4)&amp;IF(OR(DAY(Q$10+4)={1,21,31}),"st",IF(OR(DAY(Q$10+4)={2,22}),"nd",IF(OR(DAY(Q$10+4)={3,23}),"rd","th")))</f>
        <v>Tue,5th</v>
      </c>
      <c r="R16" s="33"/>
      <c r="S16" s="33"/>
      <c r="T16" s="33"/>
    </row>
    <row r="17" spans="1:20" customFormat="1" ht="15.75" customHeight="1" x14ac:dyDescent="0.15">
      <c r="A17" s="49" t="str" cm="1">
        <f t="array" ref="A17">TEXT(A$10+5,"ddd,")&amp;DAY(A$10+5)&amp;IF(OR(DAY(A$10+5)={1,21,31}),"st",IF(OR(DAY(A$10+5)={2,22}),"nd",IF(OR(DAY(A$10+5)={3,23}),"rd","th")))</f>
        <v>Sun,6th</v>
      </c>
      <c r="B17" s="33"/>
      <c r="C17" s="33"/>
      <c r="D17" s="44"/>
      <c r="E17" s="49" t="str" cm="1">
        <f t="array" ref="E17">TEXT(E$10+5,"ddd,")&amp;DAY(E$10+5)&amp;IF(OR(DAY(E$10+5)={1,21,31}),"st",IF(OR(DAY(E$10+5)={2,22}),"nd",IF(OR(DAY(E$10+5)={3,23}),"rd","th")))</f>
        <v>Tue,6th</v>
      </c>
      <c r="F17" s="33"/>
      <c r="G17" s="33"/>
      <c r="H17" s="33"/>
      <c r="I17" s="49" t="str" cm="1">
        <f t="array" ref="I17">TEXT(I$10+5,"ddd,")&amp;DAY(I$10+5)&amp;IF(OR(DAY(I$10+5)={1,21,31}),"st",IF(OR(DAY(I$10+5)={2,22}),"nd",IF(OR(DAY(I$10+5)={3,23}),"rd","th")))</f>
        <v>Fri,6th</v>
      </c>
      <c r="J17" s="33"/>
      <c r="K17" s="33"/>
      <c r="L17" s="33"/>
      <c r="M17" s="49" t="str" cm="1">
        <f t="array" ref="M17">TEXT(M$10+5,"ddd,")&amp;DAY(M$10+5)&amp;IF(OR(DAY(M$10+5)={1,21,31}),"st",IF(OR(DAY(M$10+5)={2,22}),"nd",IF(OR(DAY(M$10+5)={3,23}),"rd","th")))</f>
        <v>Sun,6th</v>
      </c>
      <c r="N17" s="33"/>
      <c r="O17" s="33"/>
      <c r="P17" s="33"/>
      <c r="Q17" s="56" t="str" cm="1">
        <f t="array" ref="Q17">TEXT(Q$10+5,"ddd,")&amp;DAY(Q$10+5)&amp;IF(OR(DAY(Q$10+5)={1,21,31}),"st",IF(OR(DAY(Q$10+5)={2,22}),"nd",IF(OR(DAY(Q$10+5)={3,23}),"rd","th")))</f>
        <v>Wed,6th</v>
      </c>
      <c r="R17" s="33"/>
      <c r="S17" s="33"/>
      <c r="T17" s="33"/>
    </row>
    <row r="18" spans="1:20" customFormat="1" ht="15.75" customHeight="1" x14ac:dyDescent="0.15">
      <c r="A18" s="49" t="str" cm="1">
        <f t="array" ref="A18">TEXT(A$10+6,"ddd,")&amp;DAY(A$10+6)&amp;IF(OR(DAY(A$10+6)={1,21,31}),"st",IF(OR(DAY(A$10+6)={2,22}),"nd",IF(OR(DAY(A$10+6)={3,23}),"rd","th")))</f>
        <v>Mon,7th</v>
      </c>
      <c r="B18" s="33"/>
      <c r="C18" s="33"/>
      <c r="D18" s="44"/>
      <c r="E18" s="49" t="str" cm="1">
        <f t="array" ref="E18">TEXT(E$10+6,"ddd,")&amp;DAY(E$10+6)&amp;IF(OR(DAY(E$10+6)={1,21,31}),"st",IF(OR(DAY(E$10+6)={2,22}),"nd",IF(OR(DAY(E$10+6)={3,23}),"rd","th")))</f>
        <v>Wed,7th</v>
      </c>
      <c r="F18" s="33"/>
      <c r="G18" s="33"/>
      <c r="H18" s="33"/>
      <c r="I18" s="49" t="str" cm="1">
        <f t="array" ref="I18">TEXT(I$10+6,"ddd,")&amp;DAY(I$10+6)&amp;IF(OR(DAY(I$10+6)={1,21,31}),"st",IF(OR(DAY(I$10+6)={2,22}),"nd",IF(OR(DAY(I$10+6)={3,23}),"rd","th")))</f>
        <v>Sat,7th</v>
      </c>
      <c r="J18" s="33"/>
      <c r="K18" s="33"/>
      <c r="L18" s="33"/>
      <c r="M18" s="49" t="str" cm="1">
        <f t="array" ref="M18">TEXT(M$10+6,"ddd,")&amp;DAY(M$10+6)&amp;IF(OR(DAY(M$10+6)={1,21,31}),"st",IF(OR(DAY(M$10+6)={2,22}),"nd",IF(OR(DAY(M$10+6)={3,23}),"rd","th")))</f>
        <v>Mon,7th</v>
      </c>
      <c r="N18" s="33"/>
      <c r="O18" s="33"/>
      <c r="P18" s="33"/>
      <c r="Q18" s="56" t="str" cm="1">
        <f t="array" ref="Q18">TEXT(Q$10+6,"ddd,")&amp;DAY(Q$10+6)&amp;IF(OR(DAY(Q$10+6)={1,21,31}),"st",IF(OR(DAY(Q$10+6)={2,22}),"nd",IF(OR(DAY(Q$10+6)={3,23}),"rd","th")))</f>
        <v>Thu,7th</v>
      </c>
      <c r="R18" s="33"/>
      <c r="S18" s="33"/>
      <c r="T18" s="33"/>
    </row>
    <row r="19" spans="1:20" customFormat="1" ht="15.75" customHeight="1" x14ac:dyDescent="0.15">
      <c r="A19" s="49" t="str" cm="1">
        <f t="array" ref="A19">TEXT(A$10+7,"ddd,")&amp;DAY(A$10+7)&amp;IF(OR(DAY(A$10+7)={1,21,31}),"st",IF(OR(DAY(A$10+7)={2,22}),"nd",IF(OR(DAY(A$10+7)={3,23}),"rd","th")))</f>
        <v>Tue,8th</v>
      </c>
      <c r="B19" s="33"/>
      <c r="C19" s="43"/>
      <c r="D19" s="34"/>
      <c r="E19" s="49" t="str" cm="1">
        <f t="array" ref="E19">TEXT(E$10+7,"ddd,")&amp;DAY(E$10+7)&amp;IF(OR(DAY(E$10+7)={1,21,31}),"st",IF(OR(DAY(E$10+7)={2,22}),"nd",IF(OR(DAY(E$10+7)={3,23}),"rd","th")))</f>
        <v>Thu,8th</v>
      </c>
      <c r="F19" s="33"/>
      <c r="G19" s="43"/>
      <c r="H19" s="43"/>
      <c r="I19" s="49" t="str" cm="1">
        <f t="array" ref="I19">TEXT(I$10+7,"ddd,")&amp;DAY(I$10+7)&amp;IF(OR(DAY(I$10+7)={1,21,31}),"st",IF(OR(DAY(I$10+7)={2,22}),"nd",IF(OR(DAY(I$10+7)={3,23}),"rd","th")))</f>
        <v>Sun,8th</v>
      </c>
      <c r="J19" s="33"/>
      <c r="K19" s="33"/>
      <c r="L19" s="33"/>
      <c r="M19" s="49" t="str" cm="1">
        <f t="array" ref="M19">TEXT(M$10+7,"ddd,")&amp;DAY(M$10+7)&amp;IF(OR(DAY(M$10+7)={1,21,31}),"st",IF(OR(DAY(M$10+7)={2,22}),"nd",IF(OR(DAY(M$10+7)={3,23}),"rd","th")))</f>
        <v>Tue,8th</v>
      </c>
      <c r="N19" s="33"/>
      <c r="O19" s="43"/>
      <c r="P19" s="43"/>
      <c r="Q19" s="56" t="str" cm="1">
        <f t="array" ref="Q19">TEXT(Q$10+7,"ddd,")&amp;DAY(Q$10+7)&amp;IF(OR(DAY(Q$10+7)={1,21,31}),"st",IF(OR(DAY(Q$10+7)={2,22}),"nd",IF(OR(DAY(Q$10+7)={3,23}),"rd","th")))</f>
        <v>Fri,8th</v>
      </c>
      <c r="R19" s="33"/>
      <c r="S19" s="33"/>
      <c r="T19" s="33"/>
    </row>
    <row r="20" spans="1:20" customFormat="1" ht="15.75" customHeight="1" x14ac:dyDescent="0.15">
      <c r="A20" s="49" t="str" cm="1">
        <f t="array" ref="A20">TEXT(A$10+8,"ddd,")&amp;DAY(A$10+8)&amp;IF(OR(DAY(A$10+8)={1,21,31}),"st",IF(OR(DAY(A$10+8)={2,22}),"nd",IF(OR(DAY(A$10+8)={3,23}),"rd","th")))</f>
        <v>Wed,9th</v>
      </c>
      <c r="B20" s="33"/>
      <c r="C20" s="43"/>
      <c r="D20" s="34"/>
      <c r="E20" s="49" t="str" cm="1">
        <f t="array" ref="E20">TEXT(E$10+8,"ddd,")&amp;DAY(E$10+8)&amp;IF(OR(DAY(E$10+8)={1,21,31}),"st",IF(OR(DAY(E$10+8)={2,22}),"nd",IF(OR(DAY(E$10+8)={3,23}),"rd","th")))</f>
        <v>Fri,9th</v>
      </c>
      <c r="F20" s="33"/>
      <c r="G20" s="33"/>
      <c r="H20" s="33"/>
      <c r="I20" s="49" t="str" cm="1">
        <f t="array" ref="I20">TEXT(I$10+8,"ddd,")&amp;DAY(I$10+8)&amp;IF(OR(DAY(I$10+8)={1,21,31}),"st",IF(OR(DAY(I$10+8)={2,22}),"nd",IF(OR(DAY(I$10+8)={3,23}),"rd","th")))</f>
        <v>Mon,9th</v>
      </c>
      <c r="J20" s="33"/>
      <c r="K20" s="33"/>
      <c r="L20" s="33"/>
      <c r="M20" s="49" t="str" cm="1">
        <f t="array" ref="M20">TEXT(M$10+8,"ddd,")&amp;DAY(M$10+8)&amp;IF(OR(DAY(M$10+8)={1,21,31}),"st",IF(OR(DAY(M$10+8)={2,22}),"nd",IF(OR(DAY(M$10+8)={3,23}),"rd","th")))</f>
        <v>Wed,9th</v>
      </c>
      <c r="N20" s="33"/>
      <c r="O20" s="43"/>
      <c r="P20" s="43"/>
      <c r="Q20" s="56" t="str" cm="1">
        <f t="array" ref="Q20">TEXT(Q$10+8,"ddd,")&amp;DAY(Q$10+8)&amp;IF(OR(DAY(Q$10+8)={1,21,31}),"st",IF(OR(DAY(Q$10+8)={2,22}),"nd",IF(OR(DAY(Q$10+8)={3,23}),"rd","th")))</f>
        <v>Sat,9th</v>
      </c>
      <c r="R20" s="33"/>
      <c r="S20" s="33"/>
      <c r="T20" s="33"/>
    </row>
    <row r="21" spans="1:20" customFormat="1" ht="15.75" customHeight="1" x14ac:dyDescent="0.15">
      <c r="A21" s="49" t="str" cm="1">
        <f t="array" ref="A21">TEXT(A$10+9,"ddd,")&amp;DAY(A$10+9)&amp;IF(OR(DAY(A$10+9)={1,21,31}),"st",IF(OR(DAY(A$10+9)={2,22}),"nd",IF(OR(DAY(A$10+9)={3,23}),"rd","th")))</f>
        <v>Thu,10th</v>
      </c>
      <c r="B21" s="33"/>
      <c r="C21" s="33"/>
      <c r="D21" s="44"/>
      <c r="E21" s="49" t="str" cm="1">
        <f t="array" ref="E21">TEXT(E$10+9,"ddd,")&amp;DAY(E$10+9)&amp;IF(OR(DAY(E$10+9)={1,21,31}),"st",IF(OR(DAY(E$10+9)={2,22}),"nd",IF(OR(DAY(E$10+9)={3,23}),"rd","th")))</f>
        <v>Sat,10th</v>
      </c>
      <c r="F21" s="33"/>
      <c r="G21" s="33"/>
      <c r="H21" s="33"/>
      <c r="I21" s="49" t="str" cm="1">
        <f t="array" ref="I21">TEXT(I$10+9,"ddd,")&amp;DAY(I$10+9)&amp;IF(OR(DAY(I$10+9)={1,21,31}),"st",IF(OR(DAY(I$10+9)={2,22}),"nd",IF(OR(DAY(I$10+9)={3,23}),"rd","th")))</f>
        <v>Tue,10th</v>
      </c>
      <c r="J21" s="33"/>
      <c r="K21" s="43"/>
      <c r="L21" s="43"/>
      <c r="M21" s="49" t="str" cm="1">
        <f t="array" ref="M21">TEXT(M$10+9,"ddd,")&amp;DAY(M$10+9)&amp;IF(OR(DAY(M$10+9)={1,21,31}),"st",IF(OR(DAY(M$10+9)={2,22}),"nd",IF(OR(DAY(M$10+9)={3,23}),"rd","th")))</f>
        <v>Thu,10th</v>
      </c>
      <c r="N21" s="33"/>
      <c r="O21" s="33"/>
      <c r="P21" s="33"/>
      <c r="Q21" s="56" t="str" cm="1">
        <f t="array" ref="Q21">TEXT(Q$10+9,"ddd,")&amp;DAY(Q$10+9)&amp;IF(OR(DAY(Q$10+9)={1,21,31}),"st",IF(OR(DAY(Q$10+9)={2,22}),"nd",IF(OR(DAY(Q$10+9)={3,23}),"rd","th")))</f>
        <v>Sun,10th</v>
      </c>
      <c r="R21" s="33"/>
      <c r="S21" s="33"/>
      <c r="T21" s="33"/>
    </row>
    <row r="22" spans="1:20" customFormat="1" ht="15.75" customHeight="1" x14ac:dyDescent="0.15">
      <c r="A22" s="49" t="str" cm="1">
        <f t="array" ref="A22">TEXT(A$10+10,"ddd,")&amp;DAY(A$10+10)&amp;IF(OR(DAY(A$10+10)={1,21,31}),"st",IF(OR(DAY(A$10+10)={2,22}),"nd",IF(OR(DAY(A$10+10)={3,23}),"rd","th")))</f>
        <v>Fri,11th</v>
      </c>
      <c r="B22" s="33"/>
      <c r="C22" s="33"/>
      <c r="D22" s="44"/>
      <c r="E22" s="49" t="str" cm="1">
        <f t="array" ref="E22">TEXT(E$10+10,"ddd,")&amp;DAY(E$10+10)&amp;IF(OR(DAY(E$10+10)={1,21,31}),"st",IF(OR(DAY(E$10+10)={2,22}),"nd",IF(OR(DAY(E$10+10)={3,23}),"rd","th")))</f>
        <v>Sun,11th</v>
      </c>
      <c r="F22" s="33"/>
      <c r="G22" s="33"/>
      <c r="H22" s="33"/>
      <c r="I22" s="49" t="str" cm="1">
        <f t="array" ref="I22">TEXT(I$10+10,"ddd,")&amp;DAY(I$10+10)&amp;IF(OR(DAY(I$10+10)={1,21,31}),"st",IF(OR(DAY(I$10+10)={2,22}),"nd",IF(OR(DAY(I$10+10)={3,23}),"rd","th")))</f>
        <v>Wed,11th</v>
      </c>
      <c r="J22" s="33"/>
      <c r="K22" s="43"/>
      <c r="L22" s="43"/>
      <c r="M22" s="49" t="str" cm="1">
        <f t="array" ref="M22">TEXT(M$10+10,"ddd,")&amp;DAY(M$10+10)&amp;IF(OR(DAY(M$10+10)={1,21,31}),"st",IF(OR(DAY(M$10+10)={2,22}),"nd",IF(OR(DAY(M$10+10)={3,23}),"rd","th")))</f>
        <v>Fri,11th</v>
      </c>
      <c r="N22" s="33"/>
      <c r="O22" s="33"/>
      <c r="P22" s="33"/>
      <c r="Q22" s="56" t="str" cm="1">
        <f t="array" ref="Q22">TEXT(Q$10+10,"ddd,")&amp;DAY(Q$10+10)&amp;IF(OR(DAY(Q$10+10)={1,21,31}),"st",IF(OR(DAY(Q$10+10)={2,22}),"nd",IF(OR(DAY(Q$10+10)={3,23}),"rd","th")))</f>
        <v>Mon,11th</v>
      </c>
      <c r="R22" s="33"/>
      <c r="S22" s="33"/>
      <c r="T22" s="33"/>
    </row>
    <row r="23" spans="1:20" customFormat="1" ht="15.75" customHeight="1" x14ac:dyDescent="0.15">
      <c r="A23" s="49" t="str" cm="1">
        <f t="array" ref="A23">TEXT(A$10+11,"ddd,")&amp;DAY(A$10+11)&amp;IF(OR(DAY(A$10+11)={1,21,31}),"st",IF(OR(DAY(A$10+11)={2,22}),"nd",IF(OR(DAY(A$10+11)={3,23}),"rd","th")))</f>
        <v>Sat,12th</v>
      </c>
      <c r="B23" s="33"/>
      <c r="C23" s="33"/>
      <c r="D23" s="44"/>
      <c r="E23" s="49" t="str" cm="1">
        <f t="array" ref="E23">TEXT(E$10+11,"ddd,")&amp;DAY(E$10+11)&amp;IF(OR(DAY(E$10+11)={1,21,31}),"st",IF(OR(DAY(E$10+11)={2,22}),"nd",IF(OR(DAY(E$10+11)={3,23}),"rd","th")))</f>
        <v>Mon,12th</v>
      </c>
      <c r="F23" s="33"/>
      <c r="G23" s="33"/>
      <c r="H23" s="33"/>
      <c r="I23" s="49" t="str" cm="1">
        <f t="array" ref="I23">TEXT(I$10+11,"ddd,")&amp;DAY(I$10+11)&amp;IF(OR(DAY(I$10+11)={1,21,31}),"st",IF(OR(DAY(I$10+11)={2,22}),"nd",IF(OR(DAY(I$10+11)={3,23}),"rd","th")))</f>
        <v>Thu,12th</v>
      </c>
      <c r="J23" s="33"/>
      <c r="K23" s="33"/>
      <c r="L23" s="33"/>
      <c r="M23" s="49" t="str" cm="1">
        <f t="array" ref="M23">TEXT(M$10+11,"ddd,")&amp;DAY(M$10+11)&amp;IF(OR(DAY(M$10+11)={1,21,31}),"st",IF(OR(DAY(M$10+11)={2,22}),"nd",IF(OR(DAY(M$10+11)={3,23}),"rd","th")))</f>
        <v>Sat,12th</v>
      </c>
      <c r="N23" s="33"/>
      <c r="O23" s="33"/>
      <c r="P23" s="33"/>
      <c r="Q23" s="56" t="str" cm="1">
        <f t="array" ref="Q23">TEXT(Q$10+11,"ddd,")&amp;DAY(Q$10+11)&amp;IF(OR(DAY(Q$10+11)={1,21,31}),"st",IF(OR(DAY(Q$10+11)={2,22}),"nd",IF(OR(DAY(Q$10+11)={3,23}),"rd","th")))</f>
        <v>Tue,12th</v>
      </c>
      <c r="R23" s="33"/>
      <c r="S23" s="33"/>
      <c r="T23" s="33"/>
    </row>
    <row r="24" spans="1:20" customFormat="1" ht="15.75" customHeight="1" x14ac:dyDescent="0.15">
      <c r="A24" s="49" t="str" cm="1">
        <f t="array" ref="A24">TEXT(A$10+12,"ddd,")&amp;DAY(A$10+12)&amp;IF(OR(DAY(A$10+12)={1,21,31}),"st",IF(OR(DAY(A$10+12)={2,22}),"nd",IF(OR(DAY(A$10+12)={3,23}),"rd","th")))</f>
        <v>Sun,13th</v>
      </c>
      <c r="B24" s="33"/>
      <c r="C24" s="33"/>
      <c r="D24" s="44"/>
      <c r="E24" s="49" t="str" cm="1">
        <f t="array" ref="E24">TEXT(E$10+12,"ddd,")&amp;DAY(E$10+12)&amp;IF(OR(DAY(E$10+12)={1,21,31}),"st",IF(OR(DAY(E$10+12)={2,22}),"nd",IF(OR(DAY(E$10+12)={3,23}),"rd","th")))</f>
        <v>Tue,13th</v>
      </c>
      <c r="F24" s="33"/>
      <c r="G24" s="43"/>
      <c r="H24" s="43"/>
      <c r="I24" s="49" t="str" cm="1">
        <f t="array" ref="I24">TEXT(I$10+12,"ddd,")&amp;DAY(I$10+12)&amp;IF(OR(DAY(I$10+12)={1,21,31}),"st",IF(OR(DAY(I$10+12)={2,22}),"nd",IF(OR(DAY(I$10+12)={3,23}),"rd","th")))</f>
        <v>Fri,13th</v>
      </c>
      <c r="J24" s="33"/>
      <c r="K24" s="33"/>
      <c r="L24" s="33"/>
      <c r="M24" s="49" t="str" cm="1">
        <f t="array" ref="M24">TEXT(M$10+12,"ddd,")&amp;DAY(M$10+12)&amp;IF(OR(DAY(M$10+12)={1,21,31}),"st",IF(OR(DAY(M$10+12)={2,22}),"nd",IF(OR(DAY(M$10+12)={3,23}),"rd","th")))</f>
        <v>Sun,13th</v>
      </c>
      <c r="N24" s="33"/>
      <c r="O24" s="33"/>
      <c r="P24" s="33"/>
      <c r="Q24" s="56" t="str" cm="1">
        <f t="array" ref="Q24">TEXT(Q$10+12,"ddd,")&amp;DAY(Q$10+12)&amp;IF(OR(DAY(Q$10+12)={1,21,31}),"st",IF(OR(DAY(Q$10+12)={2,22}),"nd",IF(OR(DAY(Q$10+12)={3,23}),"rd","th")))</f>
        <v>Wed,13th</v>
      </c>
      <c r="R24" s="33"/>
      <c r="S24" s="33"/>
      <c r="T24" s="33"/>
    </row>
    <row r="25" spans="1:20" customFormat="1" ht="15.75" customHeight="1" x14ac:dyDescent="0.15">
      <c r="A25" s="49" t="str" cm="1">
        <f t="array" ref="A25">TEXT(A$10+13,"ddd,")&amp;DAY(A$10+13)&amp;IF(OR(DAY(A$10+13)={1,21,31}),"st",IF(OR(DAY(A$10+13)={2,22}),"nd",IF(OR(DAY(A$10+13)={3,23}),"rd","th")))</f>
        <v>Mon,14th</v>
      </c>
      <c r="B25" s="33"/>
      <c r="C25" s="33"/>
      <c r="D25" s="44"/>
      <c r="E25" s="49" t="str" cm="1">
        <f t="array" ref="E25">TEXT(E$10+13,"ddd,")&amp;DAY(E$10+13)&amp;IF(OR(DAY(E$10+13)={1,21,31}),"st",IF(OR(DAY(E$10+13)={2,22}),"nd",IF(OR(DAY(E$10+13)={3,23}),"rd","th")))</f>
        <v>Wed,14th</v>
      </c>
      <c r="F25" s="33"/>
      <c r="G25" s="43"/>
      <c r="H25" s="43"/>
      <c r="I25" s="49" t="str" cm="1">
        <f t="array" ref="I25">TEXT(I$10+13,"ddd,")&amp;DAY(I$10+13)&amp;IF(OR(DAY(I$10+13)={1,21,31}),"st",IF(OR(DAY(I$10+13)={2,22}),"nd",IF(OR(DAY(I$10+13)={3,23}),"rd","th")))</f>
        <v>Sat,14th</v>
      </c>
      <c r="J25" s="33"/>
      <c r="K25" s="33"/>
      <c r="L25" s="33"/>
      <c r="M25" s="49" t="str" cm="1">
        <f t="array" ref="M25">TEXT(M$10+13,"ddd,")&amp;DAY(M$10+13)&amp;IF(OR(DAY(M$10+13)={1,21,31}),"st",IF(OR(DAY(M$10+13)={2,22}),"nd",IF(OR(DAY(M$10+13)={3,23}),"rd","th")))</f>
        <v>Mon,14th</v>
      </c>
      <c r="N25" s="33"/>
      <c r="O25" s="33"/>
      <c r="P25" s="33"/>
      <c r="Q25" s="56" t="str" cm="1">
        <f t="array" ref="Q25">TEXT(Q$10+13,"ddd,")&amp;DAY(Q$10+13)&amp;IF(OR(DAY(Q$10+13)={1,21,31}),"st",IF(OR(DAY(Q$10+13)={2,22}),"nd",IF(OR(DAY(Q$10+13)={3,23}),"rd","th")))</f>
        <v>Thu,14th</v>
      </c>
      <c r="R25" s="33"/>
      <c r="S25" s="33"/>
      <c r="T25" s="33"/>
    </row>
    <row r="26" spans="1:20" customFormat="1" ht="15.75" customHeight="1" x14ac:dyDescent="0.15">
      <c r="A26" s="49" t="str" cm="1">
        <f t="array" ref="A26">TEXT(A$10+14,"ddd,")&amp;DAY(A$10+14)&amp;IF(OR(DAY(A$10+14)={1,21,31}),"st",IF(OR(DAY(A$10+14)={2,22}),"nd",IF(OR(DAY(A$10+14)={3,23}),"rd","th")))</f>
        <v>Tue,15th</v>
      </c>
      <c r="B26" s="33"/>
      <c r="C26" s="33"/>
      <c r="D26" s="44"/>
      <c r="E26" s="49" t="str" cm="1">
        <f t="array" ref="E26">TEXT(E$10+14,"ddd,")&amp;DAY(E$10+14)&amp;IF(OR(DAY(E$10+14)={1,21,31}),"st",IF(OR(DAY(E$10+14)={2,22}),"nd",IF(OR(DAY(E$10+14)={3,23}),"rd","th")))</f>
        <v>Thu,15th</v>
      </c>
      <c r="F26" s="33"/>
      <c r="G26" s="43"/>
      <c r="H26" s="43"/>
      <c r="I26" s="49" t="str" cm="1">
        <f t="array" ref="I26">TEXT(I$10+14,"ddd,")&amp;DAY(I$10+14)&amp;IF(OR(DAY(I$10+14)={1,21,31}),"st",IF(OR(DAY(I$10+14)={2,22}),"nd",IF(OR(DAY(I$10+14)={3,23}),"rd","th")))</f>
        <v>Sun,15th</v>
      </c>
      <c r="J26" s="33"/>
      <c r="K26" s="33"/>
      <c r="L26" s="33"/>
      <c r="M26" s="49" t="str" cm="1">
        <f t="array" ref="M26">TEXT(M$10+14,"ddd,")&amp;DAY(M$10+14)&amp;IF(OR(DAY(M$10+14)={1,21,31}),"st",IF(OR(DAY(M$10+14)={2,22}),"nd",IF(OR(DAY(M$10+14)={3,23}),"rd","th")))</f>
        <v>Tue,15th</v>
      </c>
      <c r="N26" s="33"/>
      <c r="O26" s="43"/>
      <c r="P26" s="43"/>
      <c r="Q26" s="56" t="str" cm="1">
        <f t="array" ref="Q26">TEXT(Q$10+14,"ddd,")&amp;DAY(Q$10+14)&amp;IF(OR(DAY(Q$10+14)={1,21,31}),"st",IF(OR(DAY(Q$10+14)={2,22}),"nd",IF(OR(DAY(Q$10+14)={3,23}),"rd","th")))</f>
        <v>Fri,15th</v>
      </c>
      <c r="R26" s="33"/>
      <c r="S26" s="33"/>
      <c r="T26" s="33"/>
    </row>
    <row r="27" spans="1:20" customFormat="1" ht="15.75" customHeight="1" x14ac:dyDescent="0.15">
      <c r="A27" s="49" t="str" cm="1">
        <f t="array" ref="A27">TEXT(A$10+15,"ddd,")&amp;DAY(A$10+15)&amp;IF(OR(DAY(A$10+15)={1,21,31}),"st",IF(OR(DAY(A$10+15)={2,22}),"nd",IF(OR(DAY(A$10+15)={3,23}),"rd","th")))</f>
        <v>Wed,16th</v>
      </c>
      <c r="B27" s="33"/>
      <c r="C27" s="43"/>
      <c r="D27" s="34"/>
      <c r="E27" s="49" t="str" cm="1">
        <f t="array" ref="E27">TEXT(E$10+15,"ddd,")&amp;DAY(E$10+15)&amp;IF(OR(DAY(E$10+15)={1,21,31}),"st",IF(OR(DAY(E$10+15)={2,22}),"nd",IF(OR(DAY(E$10+15)={3,23}),"rd","th")))</f>
        <v>Fri,16th</v>
      </c>
      <c r="F27" s="33"/>
      <c r="G27" s="33"/>
      <c r="H27" s="33"/>
      <c r="I27" s="49" t="str" cm="1">
        <f t="array" ref="I27">TEXT(I$10+15,"ddd,")&amp;DAY(I$10+15)&amp;IF(OR(DAY(I$10+15)={1,21,31}),"st",IF(OR(DAY(I$10+15)={2,22}),"nd",IF(OR(DAY(I$10+15)={3,23}),"rd","th")))</f>
        <v>Mon,16th</v>
      </c>
      <c r="J27" s="33"/>
      <c r="K27" s="33"/>
      <c r="L27" s="33"/>
      <c r="M27" s="49" t="str" cm="1">
        <f t="array" ref="M27">TEXT(M$10+15,"ddd,")&amp;DAY(M$10+15)&amp;IF(OR(DAY(M$10+15)={1,21,31}),"st",IF(OR(DAY(M$10+15)={2,22}),"nd",IF(OR(DAY(M$10+15)={3,23}),"rd","th")))</f>
        <v>Wed,16th</v>
      </c>
      <c r="N27" s="33"/>
      <c r="O27" s="43"/>
      <c r="P27" s="43"/>
      <c r="Q27" s="56" t="str" cm="1">
        <f t="array" ref="Q27">TEXT(Q$10+15,"ddd,")&amp;DAY(Q$10+15)&amp;IF(OR(DAY(Q$10+15)={1,21,31}),"st",IF(OR(DAY(Q$10+15)={2,22}),"nd",IF(OR(DAY(Q$10+15)={3,23}),"rd","th")))</f>
        <v>Sat,16th</v>
      </c>
      <c r="R27" s="33"/>
      <c r="S27" s="33"/>
      <c r="T27" s="33"/>
    </row>
    <row r="28" spans="1:20" customFormat="1" ht="15.75" customHeight="1" x14ac:dyDescent="0.15">
      <c r="A28" s="49" t="str" cm="1">
        <f t="array" ref="A28">TEXT(A$10+16,"ddd,")&amp;DAY(A$10+16)&amp;IF(OR(DAY(A$10+16)={1,21,31}),"st",IF(OR(DAY(A$10+16)={2,22}),"nd",IF(OR(DAY(A$10+16)={3,23}),"rd","th")))</f>
        <v>Thu,17th</v>
      </c>
      <c r="B28" s="33"/>
      <c r="C28" s="43"/>
      <c r="D28" s="34"/>
      <c r="E28" s="49" t="str" cm="1">
        <f t="array" ref="E28">TEXT(E$10+16,"ddd,")&amp;DAY(E$10+16)&amp;IF(OR(DAY(E$10+16)={1,21,31}),"st",IF(OR(DAY(E$10+16)={2,22}),"nd",IF(OR(DAY(E$10+16)={3,23}),"rd","th")))</f>
        <v>Sat,17th</v>
      </c>
      <c r="F28" s="33"/>
      <c r="G28" s="33"/>
      <c r="H28" s="33"/>
      <c r="I28" s="49" t="str" cm="1">
        <f t="array" ref="I28">TEXT(I$10+16,"ddd,")&amp;DAY(I$10+16)&amp;IF(OR(DAY(I$10+16)={1,21,31}),"st",IF(OR(DAY(I$10+16)={2,22}),"nd",IF(OR(DAY(I$10+16)={3,23}),"rd","th")))</f>
        <v>Tue,17th</v>
      </c>
      <c r="J28" s="33"/>
      <c r="K28" s="33"/>
      <c r="L28" s="33"/>
      <c r="M28" s="49" t="str" cm="1">
        <f t="array" ref="M28">TEXT(M$10+16,"ddd,")&amp;DAY(M$10+16)&amp;IF(OR(DAY(M$10+16)={1,21,31}),"st",IF(OR(DAY(M$10+16)={2,22}),"nd",IF(OR(DAY(M$10+16)={3,23}),"rd","th")))</f>
        <v>Thu,17th</v>
      </c>
      <c r="N28" s="33"/>
      <c r="O28" s="33"/>
      <c r="P28" s="33"/>
      <c r="Q28" s="56" t="str" cm="1">
        <f t="array" ref="Q28">TEXT(Q$10+16,"ddd,")&amp;DAY(Q$10+16)&amp;IF(OR(DAY(Q$10+16)={1,21,31}),"st",IF(OR(DAY(Q$10+16)={2,22}),"nd",IF(OR(DAY(Q$10+16)={3,23}),"rd","th")))</f>
        <v>Sun,17th</v>
      </c>
      <c r="R28" s="33"/>
      <c r="S28" s="33"/>
      <c r="T28" s="33"/>
    </row>
    <row r="29" spans="1:20" customFormat="1" ht="15.75" customHeight="1" x14ac:dyDescent="0.15">
      <c r="A29" s="49" t="str" cm="1">
        <f t="array" ref="A29">TEXT(A$10+17,"ddd,")&amp;DAY(A$10+17)&amp;IF(OR(DAY(A$10+17)={1,21,31}),"st",IF(OR(DAY(A$10+17)={2,22}),"nd",IF(OR(DAY(A$10+17)={3,23}),"rd","th")))</f>
        <v>Fri,18th</v>
      </c>
      <c r="B29" s="33"/>
      <c r="C29" s="33"/>
      <c r="D29" s="44"/>
      <c r="E29" s="49" t="str" cm="1">
        <f t="array" ref="E29">TEXT(E$10+17,"ddd,")&amp;DAY(E$10+17)&amp;IF(OR(DAY(E$10+17)={1,21,31}),"st",IF(OR(DAY(E$10+17)={2,22}),"nd",IF(OR(DAY(E$10+17)={3,23}),"rd","th")))</f>
        <v>Sun,18th</v>
      </c>
      <c r="F29" s="33"/>
      <c r="G29" s="33"/>
      <c r="H29" s="33"/>
      <c r="I29" s="49" t="str" cm="1">
        <f t="array" ref="I29">TEXT(I$10+17,"ddd,")&amp;DAY(I$10+17)&amp;IF(OR(DAY(I$10+17)={1,21,31}),"st",IF(OR(DAY(I$10+17)={2,22}),"nd",IF(OR(DAY(I$10+17)={3,23}),"rd","th")))</f>
        <v>Wed,18th</v>
      </c>
      <c r="J29" s="33"/>
      <c r="K29" s="43"/>
      <c r="L29" s="43"/>
      <c r="M29" s="49" t="str" cm="1">
        <f t="array" ref="M29">TEXT(M$10+17,"ddd,")&amp;DAY(M$10+17)&amp;IF(OR(DAY(M$10+17)={1,21,31}),"st",IF(OR(DAY(M$10+17)={2,22}),"nd",IF(OR(DAY(M$10+17)={3,23}),"rd","th")))</f>
        <v>Fri,18th</v>
      </c>
      <c r="N29" s="33"/>
      <c r="O29" s="33"/>
      <c r="P29" s="33"/>
      <c r="Q29" s="56" t="str" cm="1">
        <f t="array" ref="Q29">TEXT(Q$10+17,"ddd,")&amp;DAY(Q$10+17)&amp;IF(OR(DAY(Q$10+17)={1,21,31}),"st",IF(OR(DAY(Q$10+17)={2,22}),"nd",IF(OR(DAY(Q$10+17)={3,23}),"rd","th")))</f>
        <v>Mon,18th</v>
      </c>
      <c r="R29" s="33"/>
      <c r="S29" s="33"/>
      <c r="T29" s="33"/>
    </row>
    <row r="30" spans="1:20" customFormat="1" ht="15.75" customHeight="1" x14ac:dyDescent="0.15">
      <c r="A30" s="49" t="str" cm="1">
        <f t="array" ref="A30">TEXT(A$10+18,"ddd,")&amp;DAY(A$10+18)&amp;IF(OR(DAY(A$10+18)={1,21,31}),"st",IF(OR(DAY(A$10+18)={2,22}),"nd",IF(OR(DAY(A$10+18)={3,23}),"rd","th")))</f>
        <v>Sat,19th</v>
      </c>
      <c r="B30" s="33"/>
      <c r="C30" s="33"/>
      <c r="D30" s="44"/>
      <c r="E30" s="49" t="str" cm="1">
        <f t="array" ref="E30">TEXT(E$10+18,"ddd,")&amp;DAY(E$10+18)&amp;IF(OR(DAY(E$10+18)={1,21,31}),"st",IF(OR(DAY(E$10+18)={2,22}),"nd",IF(OR(DAY(E$10+18)={3,23}),"rd","th")))</f>
        <v>Mon,19th</v>
      </c>
      <c r="F30" s="33"/>
      <c r="G30" s="33"/>
      <c r="H30" s="33"/>
      <c r="I30" s="49" t="str" cm="1">
        <f t="array" ref="I30">TEXT(I$10+18,"ddd,")&amp;DAY(I$10+18)&amp;IF(OR(DAY(I$10+18)={1,21,31}),"st",IF(OR(DAY(I$10+18)={2,22}),"nd",IF(OR(DAY(I$10+18)={3,23}),"rd","th")))</f>
        <v>Thu,19th</v>
      </c>
      <c r="J30" s="33"/>
      <c r="K30" s="43"/>
      <c r="L30" s="43"/>
      <c r="M30" s="49" t="str" cm="1">
        <f t="array" ref="M30">TEXT(M$10+18,"ddd,")&amp;DAY(M$10+18)&amp;IF(OR(DAY(M$10+18)={1,21,31}),"st",IF(OR(DAY(M$10+18)={2,22}),"nd",IF(OR(DAY(M$10+18)={3,23}),"rd","th")))</f>
        <v>Sat,19th</v>
      </c>
      <c r="N30" s="33"/>
      <c r="O30" s="33"/>
      <c r="P30" s="33"/>
      <c r="Q30" s="56" t="str" cm="1">
        <f t="array" ref="Q30">TEXT(Q$10+18,"ddd,")&amp;DAY(Q$10+18)&amp;IF(OR(DAY(Q$10+18)={1,21,31}),"st",IF(OR(DAY(Q$10+18)={2,22}),"nd",IF(OR(DAY(Q$10+18)={3,23}),"rd","th")))</f>
        <v>Tue,19th</v>
      </c>
      <c r="R30" s="33"/>
      <c r="S30" s="33"/>
      <c r="T30" s="33"/>
    </row>
    <row r="31" spans="1:20" customFormat="1" ht="15.75" customHeight="1" x14ac:dyDescent="0.15">
      <c r="A31" s="49" t="str" cm="1">
        <f t="array" ref="A31">TEXT(A$10+19,"ddd,")&amp;DAY(A$10+19)&amp;IF(OR(DAY(A$10+19)={1,21,31}),"st",IF(OR(DAY(A$10+19)={2,22}),"nd",IF(OR(DAY(A$10+19)={3,23}),"rd","th")))</f>
        <v>Sun,20th</v>
      </c>
      <c r="B31" s="33"/>
      <c r="C31" s="33"/>
      <c r="D31" s="44"/>
      <c r="E31" s="49" t="str" cm="1">
        <f t="array" ref="E31">TEXT(E$10+19,"ddd,")&amp;DAY(E$10+19)&amp;IF(OR(DAY(E$10+19)={1,21,31}),"st",IF(OR(DAY(E$10+19)={2,22}),"nd",IF(OR(DAY(E$10+19)={3,23}),"rd","th")))</f>
        <v>Tue,20th</v>
      </c>
      <c r="F31" s="33"/>
      <c r="G31" s="33"/>
      <c r="H31" s="33"/>
      <c r="I31" s="49" t="str" cm="1">
        <f t="array" ref="I31">TEXT(I$10+19,"ddd,")&amp;DAY(I$10+19)&amp;IF(OR(DAY(I$10+19)={1,21,31}),"st",IF(OR(DAY(I$10+19)={2,22}),"nd",IF(OR(DAY(I$10+19)={3,23}),"rd","th")))</f>
        <v>Fri,20th</v>
      </c>
      <c r="J31" s="33"/>
      <c r="K31" s="33"/>
      <c r="L31" s="33"/>
      <c r="M31" s="49" t="str" cm="1">
        <f t="array" ref="M31">TEXT(M$10+19,"ddd,")&amp;DAY(M$10+19)&amp;IF(OR(DAY(M$10+19)={1,21,31}),"st",IF(OR(DAY(M$10+19)={2,22}),"nd",IF(OR(DAY(M$10+19)={3,23}),"rd","th")))</f>
        <v>Sun,20th</v>
      </c>
      <c r="N31" s="33"/>
      <c r="O31" s="33"/>
      <c r="P31" s="33"/>
      <c r="Q31" s="56" t="str" cm="1">
        <f t="array" ref="Q31">TEXT(Q$10+19,"ddd,")&amp;DAY(Q$10+19)&amp;IF(OR(DAY(Q$10+19)={1,21,31}),"st",IF(OR(DAY(Q$10+19)={2,22}),"nd",IF(OR(DAY(Q$10+19)={3,23}),"rd","th")))</f>
        <v>Wed,20th</v>
      </c>
      <c r="R31" s="33"/>
      <c r="S31" s="33"/>
      <c r="T31" s="33"/>
    </row>
    <row r="32" spans="1:20" customFormat="1" ht="15.75" customHeight="1" x14ac:dyDescent="0.15">
      <c r="A32" s="49" t="str" cm="1">
        <f t="array" ref="A32">TEXT(A$10+20,"ddd,")&amp;DAY(A$10+20)&amp;IF(OR(DAY(A$10+20)={1,21,31}),"st",IF(OR(DAY(A$10+20)={2,22}),"nd",IF(OR(DAY(A$10+20)={3,23}),"rd","th")))</f>
        <v>Mon,21st</v>
      </c>
      <c r="B32" s="33"/>
      <c r="C32" s="33"/>
      <c r="D32" s="44"/>
      <c r="E32" s="49" t="str" cm="1">
        <f t="array" ref="E32">TEXT(E$10+20,"ddd,")&amp;DAY(E$10+20)&amp;IF(OR(DAY(E$10+20)={1,21,31}),"st",IF(OR(DAY(E$10+20)={2,22}),"nd",IF(OR(DAY(E$10+20)={3,23}),"rd","th")))</f>
        <v>Wed,21st</v>
      </c>
      <c r="F32" s="33"/>
      <c r="G32" s="43"/>
      <c r="H32" s="43"/>
      <c r="I32" s="49" t="str" cm="1">
        <f t="array" ref="I32">TEXT(I$10+20,"ddd,")&amp;DAY(I$10+20)&amp;IF(OR(DAY(I$10+20)={1,21,31}),"st",IF(OR(DAY(I$10+20)={2,22}),"nd",IF(OR(DAY(I$10+20)={3,23}),"rd","th")))</f>
        <v>Sat,21st</v>
      </c>
      <c r="J32" s="33"/>
      <c r="K32" s="33"/>
      <c r="L32" s="33"/>
      <c r="M32" s="49" t="str" cm="1">
        <f t="array" ref="M32">TEXT(M$10+20,"ddd,")&amp;DAY(M$10+20)&amp;IF(OR(DAY(M$10+20)={1,21,31}),"st",IF(OR(DAY(M$10+20)={2,22}),"nd",IF(OR(DAY(M$10+20)={3,23}),"rd","th")))</f>
        <v>Mon,21st</v>
      </c>
      <c r="N32" s="33"/>
      <c r="O32" s="33"/>
      <c r="P32" s="33"/>
      <c r="Q32" s="56" t="str" cm="1">
        <f t="array" ref="Q32">TEXT(Q$10+20,"ddd,")&amp;DAY(Q$10+20)&amp;IF(OR(DAY(Q$10+20)={1,21,31}),"st",IF(OR(DAY(Q$10+20)={2,22}),"nd",IF(OR(DAY(Q$10+20)={3,23}),"rd","th")))</f>
        <v>Thu,21st</v>
      </c>
      <c r="R32" s="33"/>
      <c r="S32" s="33"/>
      <c r="T32" s="33"/>
    </row>
    <row r="33" spans="1:20" customFormat="1" ht="15.75" customHeight="1" x14ac:dyDescent="0.15">
      <c r="A33" s="49" t="str" cm="1">
        <f t="array" ref="A33">TEXT(A$10+21,"ddd,")&amp;DAY(A$10+21)&amp;IF(OR(DAY(A$10+21)={1,21,31}),"st",IF(OR(DAY(A$10+21)={2,22}),"nd",IF(OR(DAY(A$10+21)={3,23}),"rd","th")))</f>
        <v>Tue,22nd</v>
      </c>
      <c r="B33" s="33"/>
      <c r="C33" s="43"/>
      <c r="D33" s="34"/>
      <c r="E33" s="49" t="str" cm="1">
        <f t="array" ref="E33">TEXT(E$10+21,"ddd,")&amp;DAY(E$10+21)&amp;IF(OR(DAY(E$10+21)={1,21,31}),"st",IF(OR(DAY(E$10+21)={2,22}),"nd",IF(OR(DAY(E$10+21)={3,23}),"rd","th")))</f>
        <v>Thu,22nd</v>
      </c>
      <c r="F33" s="33"/>
      <c r="G33" s="43"/>
      <c r="H33" s="43"/>
      <c r="I33" s="49" t="str" cm="1">
        <f t="array" ref="I33">TEXT(I$10+21,"ddd,")&amp;DAY(I$10+21)&amp;IF(OR(DAY(I$10+21)={1,21,31}),"st",IF(OR(DAY(I$10+21)={2,22}),"nd",IF(OR(DAY(I$10+21)={3,23}),"rd","th")))</f>
        <v>Sun,22nd</v>
      </c>
      <c r="J33" s="33"/>
      <c r="K33" s="33"/>
      <c r="L33" s="33"/>
      <c r="M33" s="49" t="str" cm="1">
        <f t="array" ref="M33">TEXT(M$10+21,"ddd,")&amp;DAY(M$10+21)&amp;IF(OR(DAY(M$10+21)={1,21,31}),"st",IF(OR(DAY(M$10+21)={2,22}),"nd",IF(OR(DAY(M$10+21)={3,23}),"rd","th")))</f>
        <v>Tue,22nd</v>
      </c>
      <c r="N33" s="33"/>
      <c r="O33" s="33"/>
      <c r="P33" s="33"/>
      <c r="Q33" s="56" t="str" cm="1">
        <f t="array" ref="Q33">TEXT(Q$10+21,"ddd,")&amp;DAY(Q$10+21)&amp;IF(OR(DAY(Q$10+21)={1,21,31}),"st",IF(OR(DAY(Q$10+21)={2,22}),"nd",IF(OR(DAY(Q$10+21)={3,23}),"rd","th")))</f>
        <v>Fri,22nd</v>
      </c>
      <c r="R33" s="33"/>
      <c r="S33" s="33"/>
      <c r="T33" s="33"/>
    </row>
    <row r="34" spans="1:20" customFormat="1" ht="15.75" customHeight="1" x14ac:dyDescent="0.15">
      <c r="A34" s="49" t="str" cm="1">
        <f t="array" ref="A34">TEXT(A$10+22,"ddd,")&amp;DAY(A$10+22)&amp;IF(OR(DAY(A$10+22)={1,21,31}),"st",IF(OR(DAY(A$10+22)={2,22}),"nd",IF(OR(DAY(A$10+22)={3,23}),"rd","th")))</f>
        <v>Wed,23rd</v>
      </c>
      <c r="B34" s="33"/>
      <c r="C34" s="43"/>
      <c r="D34" s="34"/>
      <c r="E34" s="49" t="str" cm="1">
        <f t="array" ref="E34">TEXT(E$10+22,"ddd,")&amp;DAY(E$10+22)&amp;IF(OR(DAY(E$10+22)={1,21,31}),"st",IF(OR(DAY(E$10+22)={2,22}),"nd",IF(OR(DAY(E$10+22)={3,23}),"rd","th")))</f>
        <v>Fri,23rd</v>
      </c>
      <c r="F34" s="33"/>
      <c r="G34" s="33"/>
      <c r="H34" s="33"/>
      <c r="I34" s="49" t="str" cm="1">
        <f t="array" ref="I34">TEXT(I$10+22,"ddd,")&amp;DAY(I$10+22)&amp;IF(OR(DAY(I$10+22)={1,21,31}),"st",IF(OR(DAY(I$10+22)={2,22}),"nd",IF(OR(DAY(I$10+22)={3,23}),"rd","th")))</f>
        <v>Mon,23rd</v>
      </c>
      <c r="J34" s="33"/>
      <c r="K34" s="33"/>
      <c r="L34" s="33"/>
      <c r="M34" s="49" t="str" cm="1">
        <f t="array" ref="M34">TEXT(M$10+22,"ddd,")&amp;DAY(M$10+22)&amp;IF(OR(DAY(M$10+22)={1,21,31}),"st",IF(OR(DAY(M$10+22)={2,22}),"nd",IF(OR(DAY(M$10+22)={3,23}),"rd","th")))</f>
        <v>Wed,23rd</v>
      </c>
      <c r="N34" s="33"/>
      <c r="O34" s="43"/>
      <c r="P34" s="43"/>
      <c r="Q34" s="56" t="str" cm="1">
        <f t="array" ref="Q34">TEXT(Q$10+22,"ddd,")&amp;DAY(Q$10+22)&amp;IF(OR(DAY(Q$10+22)={1,21,31}),"st",IF(OR(DAY(Q$10+22)={2,22}),"nd",IF(OR(DAY(Q$10+22)={3,23}),"rd","th")))</f>
        <v>Sat,23rd</v>
      </c>
      <c r="R34" s="33"/>
      <c r="S34" s="33"/>
      <c r="T34" s="33"/>
    </row>
    <row r="35" spans="1:20" customFormat="1" ht="15.75" customHeight="1" x14ac:dyDescent="0.15">
      <c r="A35" s="49" t="str" cm="1">
        <f t="array" ref="A35">TEXT(A$10+23,"ddd,")&amp;DAY(A$10+23)&amp;IF(OR(DAY(A$10+23)={1,21,31}),"st",IF(OR(DAY(A$10+23)={2,22}),"nd",IF(OR(DAY(A$10+23)={3,23}),"rd","th")))</f>
        <v>Thu,24th</v>
      </c>
      <c r="B35" s="33"/>
      <c r="C35" s="33"/>
      <c r="D35" s="44"/>
      <c r="E35" s="49" t="str" cm="1">
        <f t="array" ref="E35">TEXT(E$10+23,"ddd,")&amp;DAY(E$10+23)&amp;IF(OR(DAY(E$10+23)={1,21,31}),"st",IF(OR(DAY(E$10+23)={2,22}),"nd",IF(OR(DAY(E$10+23)={3,23}),"rd","th")))</f>
        <v>Sat,24th</v>
      </c>
      <c r="F35" s="33"/>
      <c r="G35" s="33"/>
      <c r="H35" s="33"/>
      <c r="I35" s="49" t="str" cm="1">
        <f t="array" ref="I35">TEXT(I$10+23,"ddd,")&amp;DAY(I$10+23)&amp;IF(OR(DAY(I$10+23)={1,21,31}),"st",IF(OR(DAY(I$10+23)={2,22}),"nd",IF(OR(DAY(I$10+23)={3,23}),"rd","th")))</f>
        <v>Tue,24th</v>
      </c>
      <c r="J35" s="33"/>
      <c r="K35" s="43"/>
      <c r="L35" s="43"/>
      <c r="M35" s="49" t="str" cm="1">
        <f t="array" ref="M35">TEXT(M$10+23,"ddd,")&amp;DAY(M$10+23)&amp;IF(OR(DAY(M$10+23)={1,21,31}),"st",IF(OR(DAY(M$10+23)={2,22}),"nd",IF(OR(DAY(M$10+23)={3,23}),"rd","th")))</f>
        <v>Thu,24th</v>
      </c>
      <c r="N35" s="33"/>
      <c r="O35" s="43"/>
      <c r="P35" s="43"/>
      <c r="Q35" s="56" t="str" cm="1">
        <f t="array" ref="Q35">TEXT(Q$10+23,"ddd,")&amp;DAY(Q$10+23)&amp;IF(OR(DAY(Q$10+23)={1,21,31}),"st",IF(OR(DAY(Q$10+23)={2,22}),"nd",IF(OR(DAY(Q$10+23)={3,23}),"rd","th")))</f>
        <v>Sun,24th</v>
      </c>
      <c r="R35" s="33"/>
      <c r="S35" s="33"/>
      <c r="T35" s="33"/>
    </row>
    <row r="36" spans="1:20" customFormat="1" ht="15.75" customHeight="1" x14ac:dyDescent="0.15">
      <c r="A36" s="49" t="str" cm="1">
        <f t="array" ref="A36">TEXT(A$10+24,"ddd,")&amp;DAY(A$10+24)&amp;IF(OR(DAY(A$10+24)={1,21,31}),"st",IF(OR(DAY(A$10+24)={2,22}),"nd",IF(OR(DAY(A$10+24)={3,23}),"rd","th")))</f>
        <v>Fri,25th</v>
      </c>
      <c r="B36" s="33"/>
      <c r="C36" s="33"/>
      <c r="D36" s="44"/>
      <c r="E36" s="49" t="str" cm="1">
        <f t="array" ref="E36">TEXT(E$10+24,"ddd,")&amp;DAY(E$10+24)&amp;IF(OR(DAY(E$10+24)={1,21,31}),"st",IF(OR(DAY(E$10+24)={2,22}),"nd",IF(OR(DAY(E$10+24)={3,23}),"rd","th")))</f>
        <v>Sun,25th</v>
      </c>
      <c r="F36" s="33"/>
      <c r="G36" s="33"/>
      <c r="H36" s="33"/>
      <c r="I36" s="49" t="str" cm="1">
        <f t="array" ref="I36">TEXT(I$10+24,"ddd,")&amp;DAY(I$10+24)&amp;IF(OR(DAY(I$10+24)={1,21,31}),"st",IF(OR(DAY(I$10+24)={2,22}),"nd",IF(OR(DAY(I$10+24)={3,23}),"rd","th")))</f>
        <v>Wed,25th</v>
      </c>
      <c r="J36" s="33"/>
      <c r="K36" s="43"/>
      <c r="L36" s="43"/>
      <c r="M36" s="49" t="str" cm="1">
        <f t="array" ref="M36">TEXT(M$10+24,"ddd,")&amp;DAY(M$10+24)&amp;IF(OR(DAY(M$10+24)={1,21,31}),"st",IF(OR(DAY(M$10+24)={2,22}),"nd",IF(OR(DAY(M$10+24)={3,23}),"rd","th")))</f>
        <v>Fri,25th</v>
      </c>
      <c r="N36" s="33"/>
      <c r="O36" s="33"/>
      <c r="P36" s="33"/>
      <c r="Q36" s="56" t="str" cm="1">
        <f t="array" ref="Q36">TEXT(Q$10+24,"ddd,")&amp;DAY(Q$10+24)&amp;IF(OR(DAY(Q$10+24)={1,21,31}),"st",IF(OR(DAY(Q$10+24)={2,22}),"nd",IF(OR(DAY(Q$10+24)={3,23}),"rd","th")))</f>
        <v>Mon,25th</v>
      </c>
      <c r="R36" s="33"/>
      <c r="S36" s="33"/>
      <c r="T36" s="33"/>
    </row>
    <row r="37" spans="1:20" customFormat="1" ht="15.75" customHeight="1" x14ac:dyDescent="0.15">
      <c r="A37" s="49" t="str" cm="1">
        <f t="array" ref="A37">TEXT(A$10+25,"ddd,")&amp;DAY(A$10+25)&amp;IF(OR(DAY(A$10+25)={1,21,31}),"st",IF(OR(DAY(A$10+25)={2,22}),"nd",IF(OR(DAY(A$10+25)={3,23}),"rd","th")))</f>
        <v>Sat,26th</v>
      </c>
      <c r="B37" s="33"/>
      <c r="C37" s="33"/>
      <c r="D37" s="44"/>
      <c r="E37" s="49" t="str" cm="1">
        <f t="array" ref="E37">TEXT(E$10+25,"ddd,")&amp;DAY(E$10+25)&amp;IF(OR(DAY(E$10+25)={1,21,31}),"st",IF(OR(DAY(E$10+25)={2,22}),"nd",IF(OR(DAY(E$10+25)={3,23}),"rd","th")))</f>
        <v>Mon,26th</v>
      </c>
      <c r="F37" s="33"/>
      <c r="G37" s="33"/>
      <c r="H37" s="33"/>
      <c r="I37" s="49" t="str" cm="1">
        <f t="array" ref="I37">TEXT(I$10+25,"ddd,")&amp;DAY(I$10+25)&amp;IF(OR(DAY(I$10+25)={1,21,31}),"st",IF(OR(DAY(I$10+25)={2,22}),"nd",IF(OR(DAY(I$10+25)={3,23}),"rd","th")))</f>
        <v>Thu,26th</v>
      </c>
      <c r="J37" s="33"/>
      <c r="K37" s="33"/>
      <c r="L37" s="33"/>
      <c r="M37" s="49" t="str" cm="1">
        <f t="array" ref="M37">TEXT(M$10+25,"ddd,")&amp;DAY(M$10+25)&amp;IF(OR(DAY(M$10+25)={1,21,31}),"st",IF(OR(DAY(M$10+25)={2,22}),"nd",IF(OR(DAY(M$10+25)={3,23}),"rd","th")))</f>
        <v>Sat,26th</v>
      </c>
      <c r="N37" s="33"/>
      <c r="O37" s="33"/>
      <c r="P37" s="33"/>
      <c r="Q37" s="56" t="str" cm="1">
        <f t="array" ref="Q37">TEXT(Q$10+25,"ddd,")&amp;DAY(Q$10+25)&amp;IF(OR(DAY(Q$10+25)={1,21,31}),"st",IF(OR(DAY(Q$10+25)={2,22}),"nd",IF(OR(DAY(Q$10+25)={3,23}),"rd","th")))</f>
        <v>Tue,26th</v>
      </c>
      <c r="R37" s="33"/>
      <c r="S37" s="33"/>
      <c r="T37" s="33"/>
    </row>
    <row r="38" spans="1:20" customFormat="1" ht="15.75" customHeight="1" x14ac:dyDescent="0.15">
      <c r="A38" s="49" t="str" cm="1">
        <f t="array" ref="A38">TEXT(A$10+26,"ddd,")&amp;DAY(A$10+26)&amp;IF(OR(DAY(A$10+26)={1,21,31}),"st",IF(OR(DAY(A$10+26)={2,22}),"nd",IF(OR(DAY(A$10+26)={3,23}),"rd","th")))</f>
        <v>Sun,27th</v>
      </c>
      <c r="B38" s="33"/>
      <c r="C38" s="33"/>
      <c r="D38" s="44"/>
      <c r="E38" s="49" t="str" cm="1">
        <f t="array" ref="E38">TEXT(E$10+26,"ddd,")&amp;DAY(E$10+26)&amp;IF(OR(DAY(E$10+26)={1,21,31}),"st",IF(OR(DAY(E$10+26)={2,22}),"nd",IF(OR(DAY(E$10+26)={3,23}),"rd","th")))</f>
        <v>Tue,27th</v>
      </c>
      <c r="F38" s="33"/>
      <c r="G38" s="43"/>
      <c r="H38" s="43"/>
      <c r="I38" s="49" t="str" cm="1">
        <f t="array" ref="I38">TEXT(I$10+26,"ddd,")&amp;DAY(I$10+26)&amp;IF(OR(DAY(I$10+26)={1,21,31}),"st",IF(OR(DAY(I$10+26)={2,22}),"nd",IF(OR(DAY(I$10+26)={3,23}),"rd","th")))</f>
        <v>Fri,27th</v>
      </c>
      <c r="J38" s="33"/>
      <c r="K38" s="33"/>
      <c r="L38" s="33"/>
      <c r="M38" s="49" t="str" cm="1">
        <f t="array" ref="M38">TEXT(M$10+26,"ddd,")&amp;DAY(M$10+26)&amp;IF(OR(DAY(M$10+26)={1,21,31}),"st",IF(OR(DAY(M$10+26)={2,22}),"nd",IF(OR(DAY(M$10+26)={3,23}),"rd","th")))</f>
        <v>Sun,27th</v>
      </c>
      <c r="N38" s="33"/>
      <c r="O38" s="33"/>
      <c r="P38" s="33"/>
      <c r="Q38" s="56" t="str" cm="1">
        <f t="array" ref="Q38">TEXT(Q$10+26,"ddd,")&amp;DAY(Q$10+26)&amp;IF(OR(DAY(Q$10+26)={1,21,31}),"st",IF(OR(DAY(Q$10+26)={2,22}),"nd",IF(OR(DAY(Q$10+26)={3,23}),"rd","th")))</f>
        <v>Wed,27th</v>
      </c>
      <c r="R38" s="33"/>
      <c r="S38" s="33"/>
      <c r="T38" s="33"/>
    </row>
    <row r="39" spans="1:20" customFormat="1" ht="15.75" customHeight="1" x14ac:dyDescent="0.15">
      <c r="A39" s="49" t="str" cm="1">
        <f t="array" ref="A39">TEXT(A$10+27,"ddd,")&amp;DAY(A$10+27)&amp;IF(OR(DAY(A$10+27)={1,21,31}),"st",IF(OR(DAY(A$10+27)={2,22}),"nd",IF(OR(DAY(A$10+27)={3,23}),"rd","th")))</f>
        <v>Mon,28th</v>
      </c>
      <c r="B39" s="33"/>
      <c r="C39" s="33"/>
      <c r="D39" s="44"/>
      <c r="E39" s="49" t="str" cm="1">
        <f t="array" ref="E39">TEXT(E$10+27,"ddd,")&amp;DAY(E$10+27)&amp;IF(OR(DAY(E$10+27)={1,21,31}),"st",IF(OR(DAY(E$10+27)={2,22}),"nd",IF(OR(DAY(E$10+27)={3,23}),"rd","th")))</f>
        <v>Wed,28th</v>
      </c>
      <c r="F39" s="33"/>
      <c r="G39" s="43"/>
      <c r="H39" s="34"/>
      <c r="I39" s="49" t="str" cm="1">
        <f t="array" ref="I39">TEXT(I$10+27,"ddd,")&amp;DAY(I$10+27)&amp;IF(OR(DAY(I$10+27)={1,21,31}),"st",IF(OR(DAY(I$10+27)={2,22}),"nd",IF(OR(DAY(I$10+27)={3,23}),"rd","th")))</f>
        <v>Sat,28th</v>
      </c>
      <c r="J39" s="33"/>
      <c r="K39" s="33"/>
      <c r="L39" s="33"/>
      <c r="M39" s="49" t="str" cm="1">
        <f t="array" ref="M39">TEXT(M$10+27,"ddd,")&amp;DAY(M$10+27)&amp;IF(OR(DAY(M$10+27)={1,21,31}),"st",IF(OR(DAY(M$10+27)={2,22}),"nd",IF(OR(DAY(M$10+27)={3,23}),"rd","th")))</f>
        <v>Mon,28th</v>
      </c>
      <c r="N39" s="33"/>
      <c r="O39" s="33"/>
      <c r="P39" s="33"/>
      <c r="Q39" s="56" t="str" cm="1">
        <f t="array" ref="Q39">TEXT(Q$10+27,"ddd,")&amp;DAY(Q$10+27)&amp;IF(OR(DAY(Q$10+27)={1,21,31}),"st",IF(OR(DAY(Q$10+27)={2,22}),"nd",IF(OR(DAY(Q$10+27)={3,23}),"rd","th")))</f>
        <v>Thu,28th</v>
      </c>
      <c r="R39" s="33"/>
      <c r="S39" s="33"/>
      <c r="T39" s="33"/>
    </row>
    <row r="40" spans="1:20" customFormat="1" ht="15.75" customHeight="1" x14ac:dyDescent="0.15">
      <c r="A40" s="49" t="str" cm="1">
        <f t="array" ref="A40">TEXT(A$10+28,"ddd,")&amp;DAY(A$10+28)&amp;IF(OR(DAY(A$10+28)={1,21,31}),"st",IF(OR(DAY(A$10+28)={2,22}),"nd",IF(OR(DAY(A$10+28)={3,23}),"rd","th")))</f>
        <v>Tue,29th</v>
      </c>
      <c r="B40" s="33"/>
      <c r="C40" s="33"/>
      <c r="D40" s="33"/>
      <c r="E40" s="49" t="str" cm="1">
        <f t="array" ref="E40">TEXT(E$10+28,"ddd,")&amp;DAY(E$10+28)&amp;IF(OR(DAY(E$10+28)={1,21,31}),"st",IF(OR(DAY(E$10+28)={2,22}),"nd",IF(OR(DAY(E$10+28)={3,23}),"rd","th")))</f>
        <v>Thu,29th</v>
      </c>
      <c r="F40" s="33"/>
      <c r="G40" s="33"/>
      <c r="H40" s="33"/>
      <c r="I40" s="49" t="str" cm="1">
        <f t="array" ref="I40">TEXT(I$10+28,"ddd,")&amp;DAY(I$10+28)&amp;IF(OR(DAY(I$10+28)={1,21,31}),"st",IF(OR(DAY(I$10+28)={2,22}),"nd",IF(OR(DAY(I$10+28)={3,23}),"rd","th")))</f>
        <v>Sun,29th</v>
      </c>
      <c r="J40" s="33"/>
      <c r="K40" s="33"/>
      <c r="L40" s="33"/>
      <c r="M40" s="49" t="str" cm="1">
        <f t="array" ref="M40">TEXT(M$10+28,"ddd,")&amp;DAY(M$10+28)&amp;IF(OR(DAY(M$10+28)={1,21,31}),"st",IF(OR(DAY(M$10+28)={2,22}),"nd",IF(OR(DAY(M$10+28)={3,23}),"rd","th")))</f>
        <v>Tue,29th</v>
      </c>
      <c r="N40" s="33"/>
      <c r="O40" s="43"/>
      <c r="P40" s="43"/>
      <c r="Q40" s="56" t="str" cm="1">
        <f t="array" ref="Q40">TEXT(Q$10+28,"ddd,")&amp;DAY(Q$10+28)&amp;IF(OR(DAY(Q$10+28)={1,21,31}),"st",IF(OR(DAY(Q$10+28)={2,22}),"nd",IF(OR(DAY(Q$10+28)={3,23}),"rd","th")))</f>
        <v>Fri,29th</v>
      </c>
      <c r="R40" s="33"/>
      <c r="S40" s="33"/>
      <c r="T40" s="33"/>
    </row>
    <row r="41" spans="1:20" customFormat="1" ht="15.75" customHeight="1" x14ac:dyDescent="0.15">
      <c r="A41" s="49" t="str" cm="1">
        <f t="array" ref="A41">TEXT(A$10+29,"ddd,")&amp;DAY(A$10+29)&amp;IF(OR(DAY(A$10+29)={1,21,31}),"st",IF(OR(DAY(A$10+29)={2,22}),"nd",IF(OR(DAY(A$10+29)={3,23}),"rd","th")))</f>
        <v>Wed,30th</v>
      </c>
      <c r="B41" s="33"/>
      <c r="C41" s="43"/>
      <c r="D41" s="34"/>
      <c r="E41" s="49" t="str" cm="1">
        <f t="array" ref="E41">TEXT(E$10+29,"ddd,")&amp;DAY(E$10+29)&amp;IF(OR(DAY(E$10+29)={1,21,31}),"st",IF(OR(DAY(E$10+29)={2,22}),"nd",IF(OR(DAY(E$10+29)={3,23}),"rd","th")))</f>
        <v>Fri,30th</v>
      </c>
      <c r="F41" s="33"/>
      <c r="G41" s="33"/>
      <c r="H41" s="33"/>
      <c r="I41" s="49" t="str" cm="1">
        <f t="array" ref="I41">TEXT(I$10+29,"ddd,")&amp;DAY(I$10+29)&amp;IF(OR(DAY(I$10+29)={1,21,31}),"st",IF(OR(DAY(I$10+29)={2,22}),"nd",IF(OR(DAY(I$10+29)={3,23}),"rd","th")))</f>
        <v>Mon,30th</v>
      </c>
      <c r="J41" s="33"/>
      <c r="K41" s="43"/>
      <c r="L41" s="43"/>
      <c r="M41" s="49" t="str" cm="1">
        <f t="array" ref="M41">TEXT(M$10+29,"ddd,")&amp;DAY(M$10+29)&amp;IF(OR(DAY(M$10+29)={1,21,31}),"st",IF(OR(DAY(M$10+29)={2,22}),"nd",IF(OR(DAY(M$10+29)={3,23}),"rd","th")))</f>
        <v>Wed,30th</v>
      </c>
      <c r="N41" s="33"/>
      <c r="O41" s="43"/>
      <c r="P41" s="43"/>
      <c r="Q41" s="56" t="str" cm="1">
        <f t="array" ref="Q41">TEXT(Q$10+29,"ddd,")&amp;DAY(Q$10+29)&amp;IF(OR(DAY(Q$10+29)={1,21,31}),"st",IF(OR(DAY(Q$10+29)={2,22}),"nd",IF(OR(DAY(Q$10+29)={3,23}),"rd","th")))</f>
        <v>Sat,30th</v>
      </c>
      <c r="R41" s="33"/>
      <c r="S41" s="33"/>
      <c r="T41" s="33"/>
    </row>
    <row r="42" spans="1:20" customFormat="1" ht="15.75" customHeight="1" x14ac:dyDescent="0.15">
      <c r="A42" s="49"/>
      <c r="B42" s="43"/>
      <c r="C42" s="43"/>
      <c r="D42" s="34"/>
      <c r="E42" s="49" t="str" cm="1">
        <f t="array" ref="E42">TEXT(E$10+30,"ddd,")&amp;DAY(E$10+30)&amp;IF(OR(DAY(E$10+30)={1,21,31}),"st",IF(OR(DAY(E$10+30)={2,22}),"nd",IF(OR(DAY(E$10+30)={3,23}),"rd","th")))</f>
        <v>Sat,31st</v>
      </c>
      <c r="F42" s="33"/>
      <c r="G42" s="33"/>
      <c r="H42" s="33"/>
      <c r="I42" s="49"/>
      <c r="J42" s="43"/>
      <c r="K42" s="43"/>
      <c r="L42" s="43"/>
      <c r="M42" s="49" t="str" cm="1">
        <f t="array" ref="M42">TEXT(M$10+30,"ddd,")&amp;DAY(M$10+30)&amp;IF(OR(DAY(M$10+30)={1,21,31}),"st",IF(OR(DAY(M$10+30)={2,22}),"nd",IF(OR(DAY(M$10+30)={3,23}),"rd","th")))</f>
        <v>Thu,31st</v>
      </c>
      <c r="N42" s="33"/>
      <c r="O42" s="43"/>
      <c r="P42" s="43"/>
      <c r="Q42" s="56" t="str" cm="1">
        <f t="array" ref="Q42">TEXT(Q$10+30,"ddd,")&amp;DAY(Q$10+30)&amp;IF(OR(DAY(Q$10+30)={1,21,31}),"st",IF(OR(DAY(Q$10+30)={2,22}),"nd",IF(OR(DAY(Q$10+30)={3,23}),"rd","th")))</f>
        <v>Sun,31st</v>
      </c>
      <c r="R42" s="33"/>
      <c r="S42" s="33"/>
      <c r="T42" s="33"/>
    </row>
    <row r="43" spans="1:20" ht="15.75" customHeight="1" x14ac:dyDescent="0.15">
      <c r="A43" s="4" t="s">
        <v>0</v>
      </c>
      <c r="B43" s="80" t="s">
        <v>15</v>
      </c>
      <c r="C43" s="80"/>
      <c r="D43" s="80"/>
      <c r="E43" s="80"/>
      <c r="F43" s="80"/>
      <c r="G43" s="80"/>
      <c r="H43" s="80"/>
      <c r="I43" s="80"/>
      <c r="J43" s="80"/>
      <c r="K43" s="80"/>
      <c r="L43" s="80"/>
      <c r="M43" s="80"/>
      <c r="N43" s="80"/>
      <c r="O43" s="80"/>
      <c r="P43" s="80"/>
      <c r="Q43" s="80"/>
      <c r="R43" s="80"/>
      <c r="S43" s="80"/>
      <c r="T43" s="80"/>
    </row>
    <row r="44" spans="1:20" ht="15.75" customHeight="1" thickBot="1" x14ac:dyDescent="0.2">
      <c r="A44" s="4"/>
      <c r="B44" s="81"/>
      <c r="C44" s="81"/>
      <c r="D44" s="81"/>
      <c r="E44" s="81"/>
      <c r="F44" s="81"/>
      <c r="G44" s="81"/>
      <c r="H44" s="81"/>
      <c r="I44" s="81"/>
      <c r="J44" s="81"/>
      <c r="K44" s="81"/>
      <c r="L44" s="81"/>
      <c r="M44" s="81"/>
      <c r="N44" s="81"/>
      <c r="O44" s="81"/>
      <c r="P44" s="81"/>
      <c r="Q44" s="81"/>
      <c r="R44" s="81"/>
      <c r="S44" s="81"/>
      <c r="T44" s="81"/>
    </row>
    <row r="45" spans="1:20" s="23" customFormat="1" ht="33" customHeight="1" thickBot="1" x14ac:dyDescent="0.2">
      <c r="A45" s="51" t="s">
        <v>16</v>
      </c>
      <c r="B45" s="82" t="s">
        <v>31</v>
      </c>
      <c r="C45" s="83"/>
      <c r="D45" s="84"/>
      <c r="E45" s="15" t="s">
        <v>17</v>
      </c>
      <c r="F45" s="82" t="s">
        <v>31</v>
      </c>
      <c r="G45" s="83"/>
      <c r="H45" s="84"/>
      <c r="I45" s="15" t="s">
        <v>18</v>
      </c>
      <c r="J45" s="82" t="s">
        <v>31</v>
      </c>
      <c r="K45" s="83"/>
      <c r="L45" s="84"/>
      <c r="M45" s="15" t="s">
        <v>19</v>
      </c>
      <c r="N45" s="82" t="s">
        <v>31</v>
      </c>
      <c r="O45" s="83"/>
      <c r="P45" s="84"/>
      <c r="Q45" s="57" t="s">
        <v>20</v>
      </c>
      <c r="R45" s="85" t="s">
        <v>31</v>
      </c>
      <c r="S45" s="86"/>
      <c r="T45" s="87"/>
    </row>
    <row r="46" spans="1:20" s="23" customFormat="1" ht="15.75" customHeight="1" x14ac:dyDescent="0.15">
      <c r="A46" s="11"/>
      <c r="B46" s="12"/>
      <c r="C46" s="7"/>
      <c r="D46" s="8"/>
      <c r="E46" s="8"/>
      <c r="F46" s="9"/>
      <c r="G46" s="10"/>
      <c r="H46" s="7"/>
      <c r="I46" s="9"/>
      <c r="J46" s="9"/>
      <c r="K46" s="9"/>
      <c r="L46" s="10"/>
      <c r="M46" s="7"/>
      <c r="N46" s="10"/>
      <c r="O46" s="10"/>
      <c r="P46" s="35"/>
      <c r="Q46" s="64" t="s">
        <v>21</v>
      </c>
      <c r="R46" s="67" t="s">
        <v>31</v>
      </c>
      <c r="S46" s="68"/>
      <c r="T46" s="69"/>
    </row>
    <row r="47" spans="1:20" s="23" customFormat="1" ht="15.75" customHeight="1" x14ac:dyDescent="0.15">
      <c r="A47" s="11"/>
      <c r="B47" s="12"/>
      <c r="C47" s="7"/>
      <c r="D47" s="8"/>
      <c r="E47" s="8"/>
      <c r="F47" s="9"/>
      <c r="G47" s="10"/>
      <c r="H47" s="7"/>
      <c r="I47" s="9"/>
      <c r="J47" s="9"/>
      <c r="K47" s="9"/>
      <c r="L47" s="10"/>
      <c r="M47" s="7"/>
      <c r="N47" s="10"/>
      <c r="O47" s="10"/>
      <c r="P47" s="42"/>
      <c r="Q47" s="65"/>
      <c r="R47" s="70" t="s">
        <v>31</v>
      </c>
      <c r="S47" s="71"/>
      <c r="T47" s="72"/>
    </row>
    <row r="48" spans="1:20" s="23" customFormat="1" ht="15.75" customHeight="1" thickBot="1" x14ac:dyDescent="0.2">
      <c r="A48" s="11"/>
      <c r="B48" s="12"/>
      <c r="C48" s="7"/>
      <c r="D48" s="8"/>
      <c r="E48" s="8"/>
      <c r="F48" s="9"/>
      <c r="G48" s="10"/>
      <c r="H48" s="7"/>
      <c r="I48" s="9"/>
      <c r="J48" s="9"/>
      <c r="K48" s="9"/>
      <c r="L48" s="10"/>
      <c r="M48" s="7"/>
      <c r="N48" s="10"/>
      <c r="O48" s="10"/>
      <c r="P48" s="42"/>
      <c r="Q48" s="66"/>
      <c r="R48" s="73" t="s">
        <v>31</v>
      </c>
      <c r="S48" s="74"/>
      <c r="T48" s="75"/>
    </row>
    <row r="49" spans="1:20" s="23" customFormat="1" ht="15.75" customHeight="1" x14ac:dyDescent="0.15">
      <c r="A49" s="24"/>
      <c r="B49" s="24"/>
      <c r="C49" s="25"/>
      <c r="D49" s="25"/>
      <c r="E49" s="26"/>
      <c r="F49" s="27"/>
      <c r="G49" s="28"/>
      <c r="H49" s="1"/>
      <c r="I49" s="1"/>
      <c r="J49" s="6"/>
      <c r="K49" s="27"/>
      <c r="L49" s="28"/>
      <c r="M49" s="1"/>
      <c r="N49" s="1"/>
      <c r="O49" s="1"/>
      <c r="P49" s="1"/>
      <c r="Q49" s="1"/>
      <c r="R49" s="1"/>
      <c r="S49" s="1"/>
      <c r="T49" s="1"/>
    </row>
    <row r="50" spans="1:20" s="29" customFormat="1" ht="15.75" customHeight="1" thickBot="1" x14ac:dyDescent="0.2">
      <c r="A50" s="16" t="s">
        <v>13</v>
      </c>
    </row>
    <row r="51" spans="1:20" s="23" customFormat="1" ht="18" customHeight="1" x14ac:dyDescent="0.15">
      <c r="A51" s="58"/>
      <c r="B51" s="59"/>
      <c r="C51" s="59"/>
      <c r="D51" s="59"/>
      <c r="E51" s="59"/>
      <c r="F51" s="59"/>
      <c r="G51" s="59"/>
      <c r="H51" s="59"/>
      <c r="I51" s="59"/>
      <c r="J51" s="59"/>
      <c r="K51" s="59"/>
      <c r="L51" s="59"/>
      <c r="M51" s="59"/>
      <c r="N51" s="59"/>
      <c r="O51" s="59"/>
      <c r="P51" s="59"/>
      <c r="Q51" s="59"/>
      <c r="R51" s="59"/>
      <c r="S51" s="59"/>
      <c r="T51" s="59"/>
    </row>
    <row r="52" spans="1:20" s="23" customFormat="1" ht="18" customHeight="1" x14ac:dyDescent="0.15">
      <c r="A52" s="60"/>
      <c r="B52" s="61"/>
      <c r="C52" s="61"/>
      <c r="D52" s="61"/>
      <c r="E52" s="61"/>
      <c r="F52" s="61"/>
      <c r="G52" s="61"/>
      <c r="H52" s="61"/>
      <c r="I52" s="61"/>
      <c r="J52" s="61"/>
      <c r="K52" s="61"/>
      <c r="L52" s="61"/>
      <c r="M52" s="61"/>
      <c r="N52" s="61"/>
      <c r="O52" s="61"/>
      <c r="P52" s="61"/>
      <c r="Q52" s="61"/>
      <c r="R52" s="61"/>
      <c r="S52" s="61"/>
      <c r="T52" s="61"/>
    </row>
    <row r="53" spans="1:20" s="23" customFormat="1" ht="18" customHeight="1" x14ac:dyDescent="0.15">
      <c r="A53" s="60"/>
      <c r="B53" s="61"/>
      <c r="C53" s="61"/>
      <c r="D53" s="61"/>
      <c r="E53" s="61"/>
      <c r="F53" s="61"/>
      <c r="G53" s="61"/>
      <c r="H53" s="61"/>
      <c r="I53" s="61"/>
      <c r="J53" s="61"/>
      <c r="K53" s="61"/>
      <c r="L53" s="61"/>
      <c r="M53" s="61"/>
      <c r="N53" s="61"/>
      <c r="O53" s="61"/>
      <c r="P53" s="61"/>
      <c r="Q53" s="61"/>
      <c r="R53" s="61"/>
      <c r="S53" s="61"/>
      <c r="T53" s="61"/>
    </row>
    <row r="54" spans="1:20" s="23" customFormat="1" ht="18" customHeight="1" thickBot="1" x14ac:dyDescent="0.2">
      <c r="A54" s="62"/>
      <c r="B54" s="63"/>
      <c r="C54" s="63"/>
      <c r="D54" s="63"/>
      <c r="E54" s="63"/>
      <c r="F54" s="63"/>
      <c r="G54" s="63"/>
      <c r="H54" s="63"/>
      <c r="I54" s="63"/>
      <c r="J54" s="63"/>
      <c r="K54" s="63"/>
      <c r="L54" s="63"/>
      <c r="M54" s="63"/>
      <c r="N54" s="63"/>
      <c r="O54" s="63"/>
      <c r="P54" s="63"/>
      <c r="Q54" s="63"/>
      <c r="R54" s="63"/>
      <c r="S54" s="63"/>
      <c r="T54" s="63"/>
    </row>
    <row r="55" spans="1:20" s="23" customFormat="1" ht="15.75" customHeight="1" x14ac:dyDescent="0.15"/>
    <row r="56" spans="1:20" ht="15" customHeight="1" x14ac:dyDescent="0.15">
      <c r="A56" s="90" t="s">
        <v>22</v>
      </c>
      <c r="B56" s="90"/>
      <c r="C56" s="90"/>
      <c r="D56" s="90"/>
      <c r="E56" s="90"/>
    </row>
    <row r="57" spans="1:20" ht="15" customHeight="1" x14ac:dyDescent="0.15">
      <c r="A57" s="4" t="s">
        <v>1</v>
      </c>
      <c r="B57" s="16" t="s">
        <v>34</v>
      </c>
    </row>
    <row r="58" spans="1:20" ht="30" customHeight="1" x14ac:dyDescent="0.15">
      <c r="A58" s="4" t="s">
        <v>2</v>
      </c>
      <c r="B58" s="91" t="s">
        <v>25</v>
      </c>
      <c r="C58" s="91"/>
      <c r="D58" s="91"/>
      <c r="E58" s="91"/>
      <c r="F58" s="91"/>
      <c r="G58" s="91"/>
      <c r="H58" s="91"/>
      <c r="I58" s="91"/>
      <c r="J58" s="91"/>
      <c r="K58" s="91"/>
      <c r="L58" s="91"/>
      <c r="M58" s="91"/>
      <c r="N58" s="91"/>
      <c r="O58" s="91"/>
      <c r="P58" s="91"/>
      <c r="Q58" s="91"/>
      <c r="R58" s="91"/>
      <c r="S58" s="91"/>
      <c r="T58" s="91"/>
    </row>
    <row r="59" spans="1:20" ht="15" customHeight="1" x14ac:dyDescent="0.15">
      <c r="A59" s="4" t="s">
        <v>3</v>
      </c>
      <c r="B59" s="88" t="s">
        <v>27</v>
      </c>
      <c r="C59" s="88"/>
      <c r="D59" s="88"/>
      <c r="E59" s="88"/>
      <c r="F59" s="88"/>
      <c r="G59" s="88"/>
      <c r="H59" s="88"/>
      <c r="I59" s="88"/>
      <c r="J59" s="88"/>
      <c r="K59" s="88"/>
      <c r="L59" s="88"/>
      <c r="M59" s="88"/>
      <c r="N59" s="88"/>
      <c r="O59" s="88"/>
      <c r="P59" s="88"/>
      <c r="Q59" s="88"/>
      <c r="R59" s="88"/>
      <c r="S59" s="88"/>
      <c r="T59" s="88"/>
    </row>
    <row r="60" spans="1:20" ht="15" customHeight="1" x14ac:dyDescent="0.15">
      <c r="A60" s="4"/>
      <c r="B60" s="88"/>
      <c r="C60" s="88"/>
      <c r="D60" s="88"/>
      <c r="E60" s="88"/>
      <c r="F60" s="88"/>
      <c r="G60" s="88"/>
      <c r="H60" s="88"/>
      <c r="I60" s="88"/>
      <c r="J60" s="88"/>
      <c r="K60" s="88"/>
      <c r="L60" s="88"/>
      <c r="M60" s="88"/>
      <c r="N60" s="88"/>
      <c r="O60" s="88"/>
      <c r="P60" s="88"/>
      <c r="Q60" s="88"/>
      <c r="R60" s="88"/>
      <c r="S60" s="88"/>
      <c r="T60" s="88"/>
    </row>
    <row r="61" spans="1:20" ht="15" customHeight="1" x14ac:dyDescent="0.15">
      <c r="A61" s="4" t="s">
        <v>4</v>
      </c>
      <c r="B61" s="81" t="s">
        <v>28</v>
      </c>
      <c r="C61" s="81"/>
      <c r="D61" s="81"/>
      <c r="E61" s="81"/>
      <c r="F61" s="81"/>
      <c r="G61" s="81"/>
      <c r="H61" s="81"/>
      <c r="I61" s="81"/>
      <c r="J61" s="81"/>
      <c r="K61" s="81"/>
      <c r="L61" s="81"/>
      <c r="M61" s="81"/>
      <c r="N61" s="81"/>
      <c r="O61" s="81"/>
      <c r="P61" s="81"/>
      <c r="Q61" s="81"/>
      <c r="R61" s="81"/>
      <c r="S61" s="81"/>
      <c r="T61" s="81"/>
    </row>
    <row r="62" spans="1:20" ht="15" customHeight="1" x14ac:dyDescent="0.15">
      <c r="A62" s="13"/>
      <c r="B62" s="81"/>
      <c r="C62" s="81"/>
      <c r="D62" s="81"/>
      <c r="E62" s="81"/>
      <c r="F62" s="81"/>
      <c r="G62" s="81"/>
      <c r="H62" s="81"/>
      <c r="I62" s="81"/>
      <c r="J62" s="81"/>
      <c r="K62" s="81"/>
      <c r="L62" s="81"/>
      <c r="M62" s="81"/>
      <c r="N62" s="81"/>
      <c r="O62" s="81"/>
      <c r="P62" s="81"/>
      <c r="Q62" s="81"/>
      <c r="R62" s="81"/>
      <c r="S62" s="81"/>
      <c r="T62" s="81"/>
    </row>
    <row r="63" spans="1:20" ht="15" customHeight="1" x14ac:dyDescent="0.15">
      <c r="A63" s="13"/>
      <c r="B63" s="81"/>
      <c r="C63" s="81"/>
      <c r="D63" s="81"/>
      <c r="E63" s="81"/>
      <c r="F63" s="81"/>
      <c r="G63" s="81"/>
      <c r="H63" s="81"/>
      <c r="I63" s="81"/>
      <c r="J63" s="81"/>
      <c r="K63" s="81"/>
      <c r="L63" s="81"/>
      <c r="M63" s="81"/>
      <c r="N63" s="81"/>
      <c r="O63" s="81"/>
      <c r="P63" s="81"/>
      <c r="Q63" s="81"/>
      <c r="R63" s="81"/>
      <c r="S63" s="81"/>
      <c r="T63" s="81"/>
    </row>
    <row r="64" spans="1:20" ht="15" customHeight="1" x14ac:dyDescent="0.15">
      <c r="A64" s="13"/>
      <c r="B64" s="81"/>
      <c r="C64" s="81"/>
      <c r="D64" s="81"/>
      <c r="E64" s="81"/>
      <c r="F64" s="81"/>
      <c r="G64" s="81"/>
      <c r="H64" s="81"/>
      <c r="I64" s="81"/>
      <c r="J64" s="81"/>
      <c r="K64" s="81"/>
      <c r="L64" s="81"/>
      <c r="M64" s="81"/>
      <c r="N64" s="81"/>
      <c r="O64" s="81"/>
      <c r="P64" s="81"/>
      <c r="Q64" s="81"/>
      <c r="R64" s="81"/>
      <c r="S64" s="81"/>
      <c r="T64" s="81"/>
    </row>
    <row r="65" spans="1:20" ht="15" customHeight="1" x14ac:dyDescent="0.15">
      <c r="A65" s="4" t="s">
        <v>5</v>
      </c>
      <c r="B65" s="88" t="s">
        <v>29</v>
      </c>
      <c r="C65" s="88"/>
      <c r="D65" s="88"/>
      <c r="E65" s="88"/>
      <c r="F65" s="88"/>
      <c r="G65" s="88"/>
      <c r="H65" s="88"/>
      <c r="I65" s="88"/>
      <c r="J65" s="88"/>
      <c r="K65" s="88"/>
      <c r="L65" s="88"/>
      <c r="M65" s="88"/>
      <c r="N65" s="88"/>
      <c r="O65" s="88"/>
      <c r="P65" s="88"/>
      <c r="Q65" s="88"/>
      <c r="R65" s="88"/>
      <c r="S65" s="88"/>
      <c r="T65" s="88"/>
    </row>
    <row r="66" spans="1:20" ht="15" customHeight="1" x14ac:dyDescent="0.15">
      <c r="B66" s="88"/>
      <c r="C66" s="88"/>
      <c r="D66" s="88"/>
      <c r="E66" s="88"/>
      <c r="F66" s="88"/>
      <c r="G66" s="88"/>
      <c r="H66" s="88"/>
      <c r="I66" s="88"/>
      <c r="J66" s="88"/>
      <c r="K66" s="88"/>
      <c r="L66" s="88"/>
      <c r="M66" s="88"/>
      <c r="N66" s="88"/>
      <c r="O66" s="88"/>
      <c r="P66" s="88"/>
      <c r="Q66" s="88"/>
      <c r="R66" s="88"/>
      <c r="S66" s="88"/>
      <c r="T66" s="88"/>
    </row>
    <row r="67" spans="1:20" ht="15" customHeight="1" x14ac:dyDescent="0.15">
      <c r="B67" s="88"/>
      <c r="C67" s="88"/>
      <c r="D67" s="88"/>
      <c r="E67" s="88"/>
      <c r="F67" s="88"/>
      <c r="G67" s="88"/>
      <c r="H67" s="88"/>
      <c r="I67" s="88"/>
      <c r="J67" s="88"/>
      <c r="K67" s="88"/>
      <c r="L67" s="88"/>
      <c r="M67" s="88"/>
      <c r="N67" s="88"/>
      <c r="O67" s="88"/>
      <c r="P67" s="88"/>
      <c r="Q67" s="88"/>
      <c r="R67" s="88"/>
      <c r="S67" s="88"/>
      <c r="T67" s="88"/>
    </row>
    <row r="68" spans="1:20" ht="15" customHeight="1" x14ac:dyDescent="0.15">
      <c r="B68" s="88"/>
      <c r="C68" s="88"/>
      <c r="D68" s="88"/>
      <c r="E68" s="88"/>
      <c r="F68" s="88"/>
      <c r="G68" s="88"/>
      <c r="H68" s="88"/>
      <c r="I68" s="88"/>
      <c r="J68" s="88"/>
      <c r="K68" s="88"/>
      <c r="L68" s="88"/>
      <c r="M68" s="88"/>
      <c r="N68" s="88"/>
      <c r="O68" s="88"/>
      <c r="P68" s="88"/>
      <c r="Q68" s="88"/>
      <c r="R68" s="88"/>
      <c r="S68" s="88"/>
      <c r="T68" s="88"/>
    </row>
    <row r="69" spans="1:20" ht="15" customHeight="1" x14ac:dyDescent="0.15">
      <c r="B69" s="88"/>
      <c r="C69" s="88"/>
      <c r="D69" s="88"/>
      <c r="E69" s="88"/>
      <c r="F69" s="88"/>
      <c r="G69" s="88"/>
      <c r="H69" s="88"/>
      <c r="I69" s="88"/>
      <c r="J69" s="88"/>
      <c r="K69" s="88"/>
      <c r="L69" s="88"/>
      <c r="M69" s="88"/>
      <c r="N69" s="88"/>
      <c r="O69" s="88"/>
      <c r="P69" s="88"/>
      <c r="Q69" s="88"/>
      <c r="R69" s="88"/>
      <c r="S69" s="88"/>
      <c r="T69" s="88"/>
    </row>
    <row r="70" spans="1:20" ht="13.5" customHeight="1" x14ac:dyDescent="0.15">
      <c r="A70" s="4" t="s">
        <v>6</v>
      </c>
      <c r="B70" s="89" t="s">
        <v>30</v>
      </c>
      <c r="C70" s="89"/>
      <c r="D70" s="89"/>
      <c r="E70" s="89"/>
      <c r="F70" s="89"/>
      <c r="G70" s="89"/>
      <c r="H70" s="89"/>
      <c r="I70" s="89"/>
      <c r="J70" s="89"/>
      <c r="K70" s="89"/>
      <c r="L70" s="89"/>
      <c r="M70" s="89"/>
      <c r="N70" s="89"/>
      <c r="O70" s="89"/>
      <c r="P70" s="89"/>
      <c r="Q70" s="89"/>
      <c r="R70" s="89"/>
      <c r="S70" s="89"/>
      <c r="T70" s="89"/>
    </row>
    <row r="71" spans="1:20" x14ac:dyDescent="0.15">
      <c r="B71" s="89"/>
      <c r="C71" s="89"/>
      <c r="D71" s="89"/>
      <c r="E71" s="89"/>
      <c r="F71" s="89"/>
      <c r="G71" s="89"/>
      <c r="H71" s="89"/>
      <c r="I71" s="89"/>
      <c r="J71" s="89"/>
      <c r="K71" s="89"/>
      <c r="L71" s="89"/>
      <c r="M71" s="89"/>
      <c r="N71" s="89"/>
      <c r="O71" s="89"/>
      <c r="P71" s="89"/>
      <c r="Q71" s="89"/>
      <c r="R71" s="89"/>
      <c r="S71" s="89"/>
      <c r="T71" s="89"/>
    </row>
    <row r="72" spans="1:20" x14ac:dyDescent="0.15">
      <c r="B72" s="89"/>
      <c r="C72" s="89"/>
      <c r="D72" s="89"/>
      <c r="E72" s="89"/>
      <c r="F72" s="89"/>
      <c r="G72" s="89"/>
      <c r="H72" s="89"/>
      <c r="I72" s="89"/>
      <c r="J72" s="89"/>
      <c r="K72" s="89"/>
      <c r="L72" s="89"/>
      <c r="M72" s="89"/>
      <c r="N72" s="89"/>
      <c r="O72" s="89"/>
      <c r="P72" s="89"/>
      <c r="Q72" s="89"/>
      <c r="R72" s="89"/>
      <c r="S72" s="89"/>
      <c r="T72" s="89"/>
    </row>
    <row r="73" spans="1:20" x14ac:dyDescent="0.15">
      <c r="B73" s="89"/>
      <c r="C73" s="89"/>
      <c r="D73" s="89"/>
      <c r="E73" s="89"/>
      <c r="F73" s="89"/>
      <c r="G73" s="89"/>
      <c r="H73" s="89"/>
      <c r="I73" s="89"/>
      <c r="J73" s="89"/>
      <c r="K73" s="89"/>
      <c r="L73" s="89"/>
      <c r="M73" s="89"/>
      <c r="N73" s="89"/>
      <c r="O73" s="89"/>
      <c r="P73" s="89"/>
      <c r="Q73" s="89"/>
      <c r="R73" s="89"/>
      <c r="S73" s="89"/>
      <c r="T73" s="89"/>
    </row>
  </sheetData>
  <mergeCells count="22">
    <mergeCell ref="B61:T64"/>
    <mergeCell ref="B59:T60"/>
    <mergeCell ref="B65:T69"/>
    <mergeCell ref="B70:T73"/>
    <mergeCell ref="A56:E56"/>
    <mergeCell ref="B58:T58"/>
    <mergeCell ref="B43:T44"/>
    <mergeCell ref="B45:D45"/>
    <mergeCell ref="F45:H45"/>
    <mergeCell ref="J45:L45"/>
    <mergeCell ref="N45:P45"/>
    <mergeCell ref="R45:T45"/>
    <mergeCell ref="B10:C10"/>
    <mergeCell ref="F10:G10"/>
    <mergeCell ref="J10:K10"/>
    <mergeCell ref="N10:O10"/>
    <mergeCell ref="R10:S10"/>
    <mergeCell ref="A51:T54"/>
    <mergeCell ref="Q46:Q48"/>
    <mergeCell ref="R46:T46"/>
    <mergeCell ref="R47:T47"/>
    <mergeCell ref="R48:T48"/>
  </mergeCells>
  <phoneticPr fontId="1"/>
  <printOptions horizontalCentered="1"/>
  <pageMargins left="0.23622047244094491" right="0.23622047244094491" top="0.74803149606299213" bottom="0.74803149606299213" header="0.31496062992125984" footer="0.31496062992125984"/>
  <pageSetup paperSize="9" scale="68" orientation="portrait" horizontalDpi="4294967294" r:id="rId1"/>
  <headerFooter alignWithMargins="0">
    <oddHeader>&amp;L２５&amp;10－Ⅰ募集用</oddHeader>
    <oddFooter>&amp;L&amp;10V25-Ⅰ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vt:lpstr>
      <vt:lpstr>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kokubo</dc:creator>
  <cp:keywords/>
  <dc:description/>
  <cp:lastModifiedBy>Kumagae Tadafusa</cp:lastModifiedBy>
  <cp:revision/>
  <cp:lastPrinted>2025-01-16T08:55:46Z</cp:lastPrinted>
  <dcterms:created xsi:type="dcterms:W3CDTF">2002-01-09T08:36:37Z</dcterms:created>
  <dcterms:modified xsi:type="dcterms:W3CDTF">2025-01-20T08:46:01Z</dcterms:modified>
  <cp:category/>
  <cp:contentStatus/>
</cp:coreProperties>
</file>